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F:\práce\bukolský\intelek\vzt\"/>
    </mc:Choice>
  </mc:AlternateContent>
  <xr:revisionPtr revIDLastSave="0" documentId="13_ncr:1_{4DDBDDF8-861F-442E-828E-E9C52E80AC2F}" xr6:coauthVersionLast="43" xr6:coauthVersionMax="43" xr10:uidLastSave="{00000000-0000-0000-0000-000000000000}"/>
  <bookViews>
    <workbookView xWindow="24975" yWindow="-1365" windowWidth="22980" windowHeight="15165" tabRatio="599" xr2:uid="{00000000-000D-0000-FFFF-FFFF00000000}"/>
  </bookViews>
  <sheets>
    <sheet name="tabz" sheetId="9" r:id="rId1"/>
    <sheet name="list1" sheetId="2" state="veryHidden" r:id="rId2"/>
    <sheet name="Modul1" sheetId="7" state="veryHidden" r:id="rId3"/>
    <sheet name="Modul2" sheetId="8" state="veryHidden" r:id="rId4"/>
    <sheet name="List2" sheetId="10" r:id="rId5"/>
  </sheets>
  <externalReferences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_xlnm._FilterDatabase" localSheetId="0" hidden="1">tabz!$A$1:$AC$100</definedName>
    <definedName name="cenik2017">[1]List1!$D$2:$D$519</definedName>
    <definedName name="_xlnm.Print_Titles" localSheetId="0">tabz!$1:$6</definedName>
    <definedName name="_xlnm.Print_Area" localSheetId="0">tabz!$A$1:$AE$111</definedName>
    <definedName name="Oblast_tisku_MI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8" i="9" l="1"/>
  <c r="AG68" i="9"/>
  <c r="AF68" i="9"/>
  <c r="AE68" i="9"/>
  <c r="AD68" i="9"/>
  <c r="AI80" i="9" l="1"/>
  <c r="AG80" i="9"/>
  <c r="AF80" i="9"/>
  <c r="AE80" i="9"/>
  <c r="AD80" i="9"/>
  <c r="AI41" i="9" l="1"/>
  <c r="AG41" i="9"/>
  <c r="AF41" i="9"/>
  <c r="AE41" i="9"/>
  <c r="AD41" i="9"/>
  <c r="AI79" i="9" l="1"/>
  <c r="AG79" i="9"/>
  <c r="AF79" i="9"/>
  <c r="AE79" i="9"/>
  <c r="AD79" i="9"/>
  <c r="AE93" i="9"/>
  <c r="AD93" i="9"/>
  <c r="AE92" i="9"/>
  <c r="AD92" i="9"/>
  <c r="AE91" i="9"/>
  <c r="AD91" i="9"/>
  <c r="AH88" i="9"/>
  <c r="AG88" i="9"/>
  <c r="AF88" i="9"/>
  <c r="AE88" i="9"/>
  <c r="AD88" i="9"/>
  <c r="AH90" i="9"/>
  <c r="AG90" i="9"/>
  <c r="AF90" i="9"/>
  <c r="AE90" i="9"/>
  <c r="AD90" i="9"/>
  <c r="AH89" i="9"/>
  <c r="AG89" i="9"/>
  <c r="AF89" i="9"/>
  <c r="AE89" i="9"/>
  <c r="AD89" i="9"/>
  <c r="AH87" i="9"/>
  <c r="AG87" i="9"/>
  <c r="AF87" i="9"/>
  <c r="AE87" i="9"/>
  <c r="AD87" i="9"/>
  <c r="AE85" i="9" l="1"/>
  <c r="AD85" i="9"/>
  <c r="AE84" i="9"/>
  <c r="AD84" i="9"/>
  <c r="AE83" i="9"/>
  <c r="AD83" i="9"/>
  <c r="AE82" i="9"/>
  <c r="AD82" i="9"/>
  <c r="AI77" i="9"/>
  <c r="AG77" i="9"/>
  <c r="AF77" i="9"/>
  <c r="AE77" i="9"/>
  <c r="AD77" i="9"/>
  <c r="AI65" i="9" l="1"/>
  <c r="AG65" i="9"/>
  <c r="AF65" i="9"/>
  <c r="AE65" i="9"/>
  <c r="AD65" i="9"/>
  <c r="AD66" i="9"/>
  <c r="AE66" i="9"/>
  <c r="AF66" i="9"/>
  <c r="AG66" i="9"/>
  <c r="AI66" i="9"/>
  <c r="AI64" i="9" l="1"/>
  <c r="AG64" i="9"/>
  <c r="AF64" i="9"/>
  <c r="AE64" i="9"/>
  <c r="AD64" i="9"/>
  <c r="AI63" i="9"/>
  <c r="AG63" i="9"/>
  <c r="AF63" i="9"/>
  <c r="AE63" i="9"/>
  <c r="AD63" i="9"/>
  <c r="AI67" i="9"/>
  <c r="AG67" i="9"/>
  <c r="AF67" i="9"/>
  <c r="AE67" i="9"/>
  <c r="AD67" i="9"/>
  <c r="AE74" i="9"/>
  <c r="AD74" i="9"/>
  <c r="AE71" i="9"/>
  <c r="AD71" i="9"/>
  <c r="AE70" i="9"/>
  <c r="AD70" i="9"/>
  <c r="AI69" i="9"/>
  <c r="AG69" i="9"/>
  <c r="AF69" i="9"/>
  <c r="AE69" i="9"/>
  <c r="AD69" i="9"/>
  <c r="AH59" i="9"/>
  <c r="AG59" i="9"/>
  <c r="AF59" i="9"/>
  <c r="AE59" i="9"/>
  <c r="AD59" i="9"/>
  <c r="AE61" i="9"/>
  <c r="AD61" i="9"/>
  <c r="AE60" i="9"/>
  <c r="AD60" i="9"/>
  <c r="AH58" i="9"/>
  <c r="AG58" i="9"/>
  <c r="AF58" i="9"/>
  <c r="AE58" i="9"/>
  <c r="AD58" i="9"/>
  <c r="AE56" i="9" l="1"/>
  <c r="AD56" i="9"/>
  <c r="AE55" i="9"/>
  <c r="AD55" i="9"/>
  <c r="AE54" i="9"/>
  <c r="AD54" i="9"/>
  <c r="AE51" i="9"/>
  <c r="AD51" i="9"/>
  <c r="AE47" i="9"/>
  <c r="AD47" i="9"/>
  <c r="AE46" i="9"/>
  <c r="AD46" i="9"/>
  <c r="AE45" i="9"/>
  <c r="AD45" i="9"/>
  <c r="AE42" i="9"/>
  <c r="AD42" i="9"/>
  <c r="AI40" i="9"/>
  <c r="AG40" i="9"/>
  <c r="AF40" i="9"/>
  <c r="AE40" i="9"/>
  <c r="AD40" i="9"/>
  <c r="AI39" i="9"/>
  <c r="AG39" i="9"/>
  <c r="AF39" i="9"/>
  <c r="AE39" i="9"/>
  <c r="AD39" i="9"/>
  <c r="AE36" i="9" l="1"/>
  <c r="AD36" i="9"/>
  <c r="AE35" i="9"/>
  <c r="AD35" i="9"/>
  <c r="AE34" i="9"/>
  <c r="AD34" i="9"/>
  <c r="AE31" i="9"/>
  <c r="AD31" i="9"/>
  <c r="AI30" i="9"/>
  <c r="AG30" i="9"/>
  <c r="AF30" i="9"/>
  <c r="AE30" i="9"/>
  <c r="AD30" i="9"/>
  <c r="AI29" i="9"/>
  <c r="AG29" i="9"/>
  <c r="AF29" i="9"/>
  <c r="AE29" i="9"/>
  <c r="AD29" i="9"/>
  <c r="AE27" i="9"/>
  <c r="AD27" i="9"/>
  <c r="AE26" i="9"/>
  <c r="AD26" i="9"/>
  <c r="AE25" i="9"/>
  <c r="AD25" i="9"/>
  <c r="AE22" i="9"/>
  <c r="AD22" i="9"/>
  <c r="AI21" i="9"/>
  <c r="AG21" i="9"/>
  <c r="AF21" i="9"/>
  <c r="AE21" i="9"/>
  <c r="AD21" i="9"/>
  <c r="AI20" i="9"/>
  <c r="AG20" i="9"/>
  <c r="AF20" i="9"/>
  <c r="AE20" i="9"/>
  <c r="AD20" i="9"/>
  <c r="AE16" i="9" l="1"/>
  <c r="AD16" i="9"/>
  <c r="AE17" i="9" l="1"/>
  <c r="AD17" i="9"/>
  <c r="AH50" i="9"/>
  <c r="AG50" i="9"/>
  <c r="AF50" i="9"/>
  <c r="AE50" i="9"/>
  <c r="AD50" i="9"/>
  <c r="AH49" i="9"/>
  <c r="AG49" i="9"/>
  <c r="AF49" i="9"/>
  <c r="AE49" i="9"/>
  <c r="AD49" i="9"/>
  <c r="AE18" i="9"/>
  <c r="AD18" i="9"/>
  <c r="AE13" i="9"/>
  <c r="AD13" i="9"/>
  <c r="AI12" i="9"/>
  <c r="AG12" i="9"/>
  <c r="AF12" i="9"/>
  <c r="AE12" i="9"/>
  <c r="AD12" i="9"/>
  <c r="AI11" i="9"/>
  <c r="AG11" i="9"/>
  <c r="AF11" i="9"/>
  <c r="AE11" i="9"/>
  <c r="AD11" i="9"/>
  <c r="AE97" i="9" l="1"/>
  <c r="AD97" i="9"/>
  <c r="AH101" i="9" l="1"/>
  <c r="AG101" i="9"/>
  <c r="AE101" i="9"/>
  <c r="AD101" i="9"/>
  <c r="AI95" i="9"/>
  <c r="AG95" i="9"/>
  <c r="AF95" i="9"/>
  <c r="AE95" i="9"/>
  <c r="AD95" i="9"/>
  <c r="AE99" i="9"/>
  <c r="AD99" i="9"/>
  <c r="AE98" i="9"/>
  <c r="AD98" i="9"/>
  <c r="AH103" i="9" l="1"/>
  <c r="C107" i="9" s="1"/>
  <c r="AF103" i="9"/>
  <c r="C105" i="9" s="1"/>
  <c r="AG103" i="9"/>
  <c r="C106" i="9" s="1"/>
  <c r="AI103" i="9"/>
  <c r="C108" i="9" s="1"/>
</calcChain>
</file>

<file path=xl/sharedStrings.xml><?xml version="1.0" encoding="utf-8"?>
<sst xmlns="http://schemas.openxmlformats.org/spreadsheetml/2006/main" count="546" uniqueCount="232">
  <si>
    <t>-</t>
  </si>
  <si>
    <t>Pa</t>
  </si>
  <si>
    <t>%</t>
  </si>
  <si>
    <t>Léto</t>
  </si>
  <si>
    <t>Zima</t>
  </si>
  <si>
    <t>kW</t>
  </si>
  <si>
    <t>Přívod</t>
  </si>
  <si>
    <t xml:space="preserve"> Vzduchový výkon</t>
  </si>
  <si>
    <t>Název zařízení</t>
  </si>
  <si>
    <t>ks</t>
  </si>
  <si>
    <t>Odvod</t>
  </si>
  <si>
    <t>m3 / h</t>
  </si>
  <si>
    <t>m3/h</t>
  </si>
  <si>
    <t>kPa</t>
  </si>
  <si>
    <t>A</t>
  </si>
  <si>
    <t>Relativní vlhkost</t>
  </si>
  <si>
    <t>Typ zařízení</t>
  </si>
  <si>
    <t>*</t>
  </si>
  <si>
    <t>V</t>
  </si>
  <si>
    <t>Air volume</t>
  </si>
  <si>
    <t>Electricity</t>
  </si>
  <si>
    <t>Supply</t>
  </si>
  <si>
    <t>Exhaust</t>
  </si>
  <si>
    <t>Type of Equipment</t>
  </si>
  <si>
    <t>Power</t>
  </si>
  <si>
    <t>kg</t>
  </si>
  <si>
    <t>Weight</t>
  </si>
  <si>
    <t>Relative humidity</t>
  </si>
  <si>
    <t>Číslo zařízení</t>
  </si>
  <si>
    <t>Hmotnost</t>
  </si>
  <si>
    <t>Parametry vzduchu z jednotky</t>
  </si>
  <si>
    <t>Napájení</t>
  </si>
  <si>
    <t>Poznámka</t>
  </si>
  <si>
    <t>Externí tlak ventilátoru</t>
  </si>
  <si>
    <t>Stupeň filtrace</t>
  </si>
  <si>
    <t>Vlhčící výkon</t>
  </si>
  <si>
    <t>Topný výkon</t>
  </si>
  <si>
    <t>množství média</t>
  </si>
  <si>
    <t>Ztráta výměníku</t>
  </si>
  <si>
    <t>Napojení</t>
  </si>
  <si>
    <t>Chladící výkon</t>
  </si>
  <si>
    <t>Příkon</t>
  </si>
  <si>
    <t>Proud</t>
  </si>
  <si>
    <t>Napětí</t>
  </si>
  <si>
    <t>kg/h</t>
  </si>
  <si>
    <t>"</t>
  </si>
  <si>
    <t>Luftmenge</t>
  </si>
  <si>
    <t>Luft Parameter (aus Gerät)</t>
  </si>
  <si>
    <t>Elektrizität</t>
  </si>
  <si>
    <t>Extern Druck</t>
  </si>
  <si>
    <t>Filter</t>
  </si>
  <si>
    <t>Winter</t>
  </si>
  <si>
    <t>Befeuchtungsleistung</t>
  </si>
  <si>
    <t>Übertragungsmedium</t>
  </si>
  <si>
    <t>Dimension</t>
  </si>
  <si>
    <t>Kühlleistung</t>
  </si>
  <si>
    <t>Druckverlust</t>
  </si>
  <si>
    <t>Leistungsbedar</t>
  </si>
  <si>
    <t>Stromwert</t>
  </si>
  <si>
    <t>Name of equipment</t>
  </si>
  <si>
    <t>pieces</t>
  </si>
  <si>
    <t>AHU uotput air</t>
  </si>
  <si>
    <t>Cooling (6/12°C)</t>
  </si>
  <si>
    <t>Note</t>
  </si>
  <si>
    <t>External pressure</t>
  </si>
  <si>
    <t>Summer</t>
  </si>
  <si>
    <t>humiditing power</t>
  </si>
  <si>
    <t>Heating power</t>
  </si>
  <si>
    <t>Pressure loss</t>
  </si>
  <si>
    <t>Dimmension</t>
  </si>
  <si>
    <t>Cooling power</t>
  </si>
  <si>
    <t>Current</t>
  </si>
  <si>
    <t>Voltage</t>
  </si>
  <si>
    <t>Number of equipment</t>
  </si>
  <si>
    <t>Relative humidität</t>
  </si>
  <si>
    <t>Medium     flow</t>
  </si>
  <si>
    <t>Medium    flow</t>
  </si>
  <si>
    <t>Power of method</t>
  </si>
  <si>
    <t>Power  methode</t>
  </si>
  <si>
    <t>celkový topný výkon</t>
  </si>
  <si>
    <t>total heating power</t>
  </si>
  <si>
    <t>celkový chladící výkon</t>
  </si>
  <si>
    <t>total cooling power</t>
  </si>
  <si>
    <t>Gesamtkühlleistung</t>
  </si>
  <si>
    <t>celkový příkon (400 V)</t>
  </si>
  <si>
    <t>Gesamte Leistungsaufnahme (400 V)</t>
  </si>
  <si>
    <t>celkový příkon (230 V)</t>
  </si>
  <si>
    <t>Gesamte Leistungsaufnahme (230 V)</t>
  </si>
  <si>
    <t>Kontrola</t>
  </si>
  <si>
    <t>Control</t>
  </si>
  <si>
    <t>номер устройства</t>
  </si>
  <si>
    <t>отопление  (70/50 ºC)</t>
  </si>
  <si>
    <t>охлаждение (6/12°C)</t>
  </si>
  <si>
    <t xml:space="preserve">тyp оборудования
</t>
  </si>
  <si>
    <t>Примечание</t>
  </si>
  <si>
    <t>зимой</t>
  </si>
  <si>
    <t>летом</t>
  </si>
  <si>
    <t>Фильтр</t>
  </si>
  <si>
    <t>вес</t>
  </si>
  <si>
    <t>Имя устройства</t>
  </si>
  <si>
    <t>шт</t>
  </si>
  <si>
    <t>m3 / час</t>
  </si>
  <si>
    <t>приток</t>
  </si>
  <si>
    <t>отвод</t>
  </si>
  <si>
    <t>давление потери</t>
  </si>
  <si>
    <t>нагревательная мощность</t>
  </si>
  <si>
    <t>Общая нагревательная мощность</t>
  </si>
  <si>
    <t>Energetické nároky:</t>
  </si>
  <si>
    <t>Elektrická energie 400V</t>
  </si>
  <si>
    <t>Elektrická energie 230V</t>
  </si>
  <si>
    <t>Požadavky na profese:</t>
  </si>
  <si>
    <t>MaR</t>
  </si>
  <si>
    <t>ÚT</t>
  </si>
  <si>
    <t>EPS</t>
  </si>
  <si>
    <t>Stavba</t>
  </si>
  <si>
    <t>Heating  (70/50 ºC) I</t>
  </si>
  <si>
    <t>Total power      (400 V)</t>
  </si>
  <si>
    <t>Total power      (230 V)</t>
  </si>
  <si>
    <t>ZTI</t>
  </si>
  <si>
    <t>Ovládání</t>
  </si>
  <si>
    <t>Způsob ovládání</t>
  </si>
  <si>
    <t>Topení</t>
  </si>
  <si>
    <t xml:space="preserve">Chlazení </t>
  </si>
  <si>
    <t>nedef</t>
  </si>
  <si>
    <t>TD560/160 3V</t>
  </si>
  <si>
    <t>1.1</t>
  </si>
  <si>
    <t>4.1</t>
  </si>
  <si>
    <t>5.1</t>
  </si>
  <si>
    <t>6.1</t>
  </si>
  <si>
    <t>7.1</t>
  </si>
  <si>
    <t>EL</t>
  </si>
  <si>
    <t>TD800/200 3V</t>
  </si>
  <si>
    <t>F7</t>
  </si>
  <si>
    <t>8.1</t>
  </si>
  <si>
    <t>DECOR 100CRZ</t>
  </si>
  <si>
    <t>ºC</t>
  </si>
  <si>
    <t>3.1</t>
  </si>
  <si>
    <t>Proud max - 49A, Doporučené iištění 50A</t>
  </si>
  <si>
    <t>DC18RQ.NSK / UL2</t>
  </si>
  <si>
    <t>kab. ovl.</t>
  </si>
  <si>
    <t>6,35/12,7</t>
  </si>
  <si>
    <t>34,2/11,4</t>
  </si>
  <si>
    <t>R32</t>
  </si>
  <si>
    <t>DECOR 200CRZ</t>
  </si>
  <si>
    <t>VZT</t>
  </si>
  <si>
    <t>bez doběhu</t>
  </si>
  <si>
    <t>s doběhem</t>
  </si>
  <si>
    <t xml:space="preserve">Napájenéí a ovládaní z rozváděče. Ovládaní ručně tlačítky, dle spínacích hodin  s časovým režimem a dle vnitřní teploty. Při spuštění požárního poplachu na základě signálu od EPS odstavení zařízení z provozu.
</t>
  </si>
  <si>
    <t>Napájené z rozváděče do venkovní jednotky. Napájení vnitřní jednotky je dodávkou VZT vč. komunikační kabeláže. Ovládaní pomocí nástěnného ovladače (dodávka VZT vč. propojení komunikační kabeláže s jednotkou).</t>
  </si>
  <si>
    <t xml:space="preserve">Napojení nátrubků odvodu kondenzátu od jednotek přes zápachovou uzávěrku (dodávka ZTI) do odpadního potrubí. Kondenzát od venkovní jednotky bude volně stékat na střechu.
</t>
  </si>
  <si>
    <t>Ocelovou plošinu pro kondenzační jednotku. Prostupy přes obvodové a vnitřní stěny vč. zapravení po montáži (vrtané prpstupy do DN100 zajišťuje profese VZT). Vytažení hydroizolace střechy pro zabránění zatékání střechou.</t>
  </si>
  <si>
    <t>Větrání přípravny</t>
  </si>
  <si>
    <t>Větrání kavárny</t>
  </si>
  <si>
    <t>2.1</t>
  </si>
  <si>
    <t>Klimatizace</t>
  </si>
  <si>
    <t>Podtlakové větrání</t>
  </si>
  <si>
    <t>Větrání wellness</t>
  </si>
  <si>
    <t>Větrání technických místností</t>
  </si>
  <si>
    <t>G4</t>
  </si>
  <si>
    <t>Odvod kondenzátu - nátrubek odvodu kondenzátu z VZT jednotky - přes zápachový uzávěr</t>
  </si>
  <si>
    <t>M5</t>
  </si>
  <si>
    <t>Stavební prostupy přes obvodové a vnitřní stěny vč. zapravení po montáži VZT. Ocelové výměny pod prostupy potrubí dle statického výpočtu. Prostor pro vedení potrubí. Dodávku a montáž mřížek dle požadavku VZT (výkres).</t>
  </si>
  <si>
    <t>RTCH</t>
  </si>
  <si>
    <t xml:space="preserve">Přívod a napojení topné a chladícívody o požadovaném teplotním spádu a průtoku. Komponenty směšovacích uzlů dodávka VZT budou umístěny na jednotkce.
</t>
  </si>
  <si>
    <t xml:space="preserve">Zařízení bude a ovládané profesí MaR - dodávka VZT </t>
  </si>
  <si>
    <r>
      <t>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h</t>
    </r>
    <r>
      <rPr>
        <vertAlign val="superscript"/>
        <sz val="8"/>
        <rFont val="Arial"/>
        <family val="2"/>
        <charset val="238"/>
      </rPr>
      <t>-1</t>
    </r>
  </si>
  <si>
    <t>1´´</t>
  </si>
  <si>
    <t>Větrání provozovny</t>
  </si>
  <si>
    <t>DUPLEX 1100 Multi Eco</t>
  </si>
  <si>
    <t>DUPLEX 1500 Multi Eco</t>
  </si>
  <si>
    <t xml:space="preserve">Napájení z rozváděče. Uzemnění zařízení přesahující uroveň střechy. Signál pro odstavení zařízení z provozu v případě požáru
</t>
  </si>
  <si>
    <t>Větrání zasedacích místností</t>
  </si>
  <si>
    <t>DUPLEX 6500 Multi Eco</t>
  </si>
  <si>
    <t>0</t>
  </si>
  <si>
    <t>napojeno na náhradní zdroj</t>
  </si>
  <si>
    <t>EL+EPS+MaR</t>
  </si>
  <si>
    <t>Větrání CHÚC B I</t>
  </si>
  <si>
    <t>6.2</t>
  </si>
  <si>
    <t>Větrání CHÚC B II</t>
  </si>
  <si>
    <t>Prostupy přes obvodové a vnitřní stěny vč. zapravení po montáži VZT. Zajistí úpravu střechy pro zabránění zatékání střechou. Základ pod jednotku</t>
  </si>
  <si>
    <t>Napájení a ovládané profesí z náhradního zdroje včetně klapek v jednotce a odtahu. Ovládání a spouštění zařízení při požáru dle požadavků PBŘ. Uzemnění zařízení přesahující uroveň střechy.</t>
  </si>
  <si>
    <t>T+ W0984H0992</t>
  </si>
  <si>
    <t>7.6</t>
  </si>
  <si>
    <t>Odstavení zařízení z provozu v případě požáru.</t>
  </si>
  <si>
    <t>7.5</t>
  </si>
  <si>
    <t>7.2</t>
  </si>
  <si>
    <t>EBB 170N T</t>
  </si>
  <si>
    <t>dle TZ</t>
  </si>
  <si>
    <t>Dotápění odsávaných prostorů</t>
  </si>
  <si>
    <t>Odvod kondezátu ze stoupacích potrubí v instalačních jádrech</t>
  </si>
  <si>
    <t>7.4</t>
  </si>
  <si>
    <t>7.3</t>
  </si>
  <si>
    <t>EBB 100N T</t>
  </si>
  <si>
    <t>vlastní</t>
  </si>
  <si>
    <t>ovladač</t>
  </si>
  <si>
    <t>dle výresové části</t>
  </si>
  <si>
    <t>8.4</t>
  </si>
  <si>
    <t>8.5</t>
  </si>
  <si>
    <t>10</t>
  </si>
  <si>
    <t>Napojení nátrubků odvodu kondenzátu od vnvnitřních chladících přes protizápachovou uzávěrku (dodávka ZTI) do odpadního potrubí samospádem. Čerpadlo pro odovd kondezátu z jednotky - výtlak cca 500mm součást jednotky.</t>
  </si>
  <si>
    <t>Napájení vnitřních jednotek z jejich rozváděče. Ovládaní pomocí nástěnného ovladače (dodávka VZT vč. propojení komunikační kabeláže s jednotkou). Signál pro odstavení zařízení z provozu v případě požáru.</t>
  </si>
  <si>
    <t>9.1</t>
  </si>
  <si>
    <t>9.2</t>
  </si>
  <si>
    <t>Větrání gáráže 2.PP</t>
  </si>
  <si>
    <t>Větrání gáráže 1.PP</t>
  </si>
  <si>
    <t>P+ W1882H0992</t>
  </si>
  <si>
    <t>P+ W1577H0992</t>
  </si>
  <si>
    <t xml:space="preserve">Napájenéí a ovládaní z rozváděče. Ovládaní ručně tlačítky, při pobytu osob a čidlo CO. Při spuštění požárního poplachu na základě signálu od EPS odstavení zařízení z provozu.
</t>
  </si>
  <si>
    <t>Stavební prostupy přes obvodové a vnitřní stěny vč. zapravení po montáži VZT. Vytažení hydroizolace střechy pro zabránění zatékání střechou. Dodávku a montáž dveřních mřížek popř. podřezaných dveří dle požadavku VZT (ve výkrese). Základ pod jednotku.</t>
  </si>
  <si>
    <t>11</t>
  </si>
  <si>
    <t>Prostupy přes obvodové a vnitřní stěny vč. zapravení po montáži. Dodávku a montáž dveřních mřížek popř. podřezaných dveří dle požadavku VZT (ve výkrese). Servisní otvory.</t>
  </si>
  <si>
    <t>Stavební prostupy přes obvodové a vnitřní stěny vč. zapravení po montáži VZT. Vytažení hydroizolace střechy pro zabránění zatékání střechou. Dodávku a montáž dveřních mřížek popř. podřezaných dveří dle požadavku VZT (ve výkrese). Servisní otvory.</t>
  </si>
  <si>
    <r>
      <t>voda 55/45C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, 6/12C</t>
    </r>
    <r>
      <rPr>
        <vertAlign val="superscript"/>
        <sz val="8"/>
        <rFont val="Arial"/>
        <family val="2"/>
        <charset val="238"/>
      </rPr>
      <t>o</t>
    </r>
  </si>
  <si>
    <t>vnitřní jednotka kazetová čtyřtrubková</t>
  </si>
  <si>
    <t>4.2</t>
  </si>
  <si>
    <t>1,7</t>
  </si>
  <si>
    <r>
      <t>voda 55/45C</t>
    </r>
    <r>
      <rPr>
        <vertAlign val="superscript"/>
        <sz val="8"/>
        <rFont val="Arial"/>
        <family val="2"/>
        <charset val="238"/>
      </rPr>
      <t>o</t>
    </r>
  </si>
  <si>
    <t>Klimatiuzace server</t>
  </si>
  <si>
    <t>45kW klima serveru je přímé chlazení</t>
  </si>
  <si>
    <t>Typ GCS1.UWW.SE5</t>
  </si>
  <si>
    <t>9,61</t>
  </si>
  <si>
    <t>Qt 1,58-3,91, Qchc 1,38-3,99kW</t>
  </si>
  <si>
    <t>vnitřní jednotka podstropníčtyřtrubková</t>
  </si>
  <si>
    <t>0,7</t>
  </si>
  <si>
    <t>Typ GF12.UWW3.A00C1</t>
  </si>
  <si>
    <t>vnitřní jednotka odvlhčovací</t>
  </si>
  <si>
    <t>Flakt</t>
  </si>
  <si>
    <t>zrušeno</t>
  </si>
  <si>
    <t>Typ GF32.UWW3.A00C1</t>
  </si>
  <si>
    <t>3,6</t>
  </si>
  <si>
    <t>7.7</t>
  </si>
  <si>
    <t>digestoř s ventilátorem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</si>
</sst>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0.0_)"/>
    <numFmt numFmtId="166" formatCode="0.0"/>
    <numFmt numFmtId="167" formatCode="#,##0.0"/>
    <numFmt numFmtId="168" formatCode="0.000"/>
  </numFmts>
  <fonts count="18">
    <font>
      <sz val="12"/>
      <name val="Courier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Courier"/>
      <family val="1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name val="Courier"/>
      <family val="1"/>
      <charset val="238"/>
    </font>
    <font>
      <sz val="8"/>
      <name val="Courier"/>
      <family val="1"/>
      <charset val="238"/>
    </font>
    <font>
      <sz val="8"/>
      <name val="Courier"/>
      <family val="1"/>
      <charset val="238"/>
    </font>
    <font>
      <sz val="8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indexed="17"/>
      <name val="Arial"/>
      <family val="2"/>
      <charset val="238"/>
    </font>
    <font>
      <sz val="11"/>
      <name val="돋움"/>
      <family val="3"/>
      <charset val="129"/>
    </font>
    <font>
      <sz val="12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164" fontId="0" fillId="0" borderId="0"/>
    <xf numFmtId="164" fontId="9" fillId="0" borderId="0"/>
    <xf numFmtId="0" fontId="15" fillId="0" borderId="0"/>
  </cellStyleXfs>
  <cellXfs count="221">
    <xf numFmtId="164" fontId="0" fillId="0" borderId="0" xfId="0"/>
    <xf numFmtId="164" fontId="4" fillId="0" borderId="2" xfId="0" applyFont="1" applyBorder="1"/>
    <xf numFmtId="164" fontId="2" fillId="0" borderId="2" xfId="0" applyFont="1" applyBorder="1"/>
    <xf numFmtId="167" fontId="5" fillId="2" borderId="2" xfId="0" applyNumberFormat="1" applyFont="1" applyFill="1" applyBorder="1" applyAlignment="1">
      <alignment horizontal="right"/>
    </xf>
    <xf numFmtId="164" fontId="0" fillId="0" borderId="0" xfId="0" applyAlignment="1">
      <alignment horizontal="left"/>
    </xf>
    <xf numFmtId="164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64" fontId="1" fillId="2" borderId="0" xfId="0" applyFont="1" applyFill="1" applyAlignment="1">
      <alignment horizontal="right"/>
    </xf>
    <xf numFmtId="164" fontId="4" fillId="0" borderId="0" xfId="0" applyFont="1" applyAlignment="1">
      <alignment horizontal="center"/>
    </xf>
    <xf numFmtId="167" fontId="5" fillId="2" borderId="3" xfId="0" applyNumberFormat="1" applyFont="1" applyFill="1" applyBorder="1" applyAlignment="1">
      <alignment horizontal="right"/>
    </xf>
    <xf numFmtId="164" fontId="4" fillId="0" borderId="5" xfId="0" applyFont="1" applyBorder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right"/>
    </xf>
    <xf numFmtId="166" fontId="8" fillId="0" borderId="2" xfId="0" applyNumberFormat="1" applyFont="1" applyBorder="1"/>
    <xf numFmtId="164" fontId="7" fillId="0" borderId="0" xfId="0" applyFont="1" applyAlignment="1">
      <alignment horizontal="left"/>
    </xf>
    <xf numFmtId="164" fontId="3" fillId="0" borderId="6" xfId="0" applyFont="1" applyBorder="1" applyAlignment="1">
      <alignment horizontal="center" vertical="center"/>
    </xf>
    <xf numFmtId="164" fontId="7" fillId="0" borderId="20" xfId="0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164" fontId="7" fillId="0" borderId="6" xfId="0" applyFont="1" applyBorder="1" applyAlignment="1">
      <alignment horizontal="center" vertical="center"/>
    </xf>
    <xf numFmtId="164" fontId="7" fillId="0" borderId="11" xfId="0" applyFont="1" applyBorder="1" applyAlignment="1">
      <alignment horizontal="center"/>
    </xf>
    <xf numFmtId="164" fontId="7" fillId="0" borderId="8" xfId="0" applyFont="1" applyBorder="1" applyAlignment="1">
      <alignment horizontal="center"/>
    </xf>
    <xf numFmtId="166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/>
    <xf numFmtId="164" fontId="7" fillId="0" borderId="0" xfId="0" applyFont="1" applyAlignment="1">
      <alignment horizontal="center"/>
    </xf>
    <xf numFmtId="164" fontId="7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167" fontId="7" fillId="2" borderId="2" xfId="0" applyNumberFormat="1" applyFont="1" applyFill="1" applyBorder="1" applyAlignment="1">
      <alignment horizontal="right"/>
    </xf>
    <xf numFmtId="164" fontId="7" fillId="0" borderId="2" xfId="0" applyFont="1" applyBorder="1"/>
    <xf numFmtId="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4" fontId="7" fillId="0" borderId="22" xfId="0" applyFont="1" applyBorder="1" applyAlignment="1">
      <alignment vertical="center"/>
    </xf>
    <xf numFmtId="164" fontId="7" fillId="0" borderId="22" xfId="0" applyFont="1" applyBorder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164" fontId="7" fillId="0" borderId="22" xfId="0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" fontId="7" fillId="0" borderId="22" xfId="1" applyNumberFormat="1" applyFont="1" applyBorder="1" applyAlignment="1">
      <alignment horizontal="center" vertical="center"/>
    </xf>
    <xf numFmtId="1" fontId="7" fillId="0" borderId="22" xfId="1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168" fontId="7" fillId="0" borderId="23" xfId="1" applyNumberFormat="1" applyFont="1" applyBorder="1" applyAlignment="1">
      <alignment horizontal="left" vertical="center"/>
    </xf>
    <xf numFmtId="168" fontId="7" fillId="0" borderId="22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top"/>
    </xf>
    <xf numFmtId="3" fontId="7" fillId="0" borderId="20" xfId="0" applyNumberFormat="1" applyFont="1" applyBorder="1" applyAlignment="1">
      <alignment horizontal="center" vertical="center" textRotation="90"/>
    </xf>
    <xf numFmtId="3" fontId="7" fillId="0" borderId="20" xfId="0" applyNumberFormat="1" applyFont="1" applyBorder="1" applyAlignment="1">
      <alignment horizontal="center" vertical="center" textRotation="90" wrapText="1" shrinkToFit="1"/>
    </xf>
    <xf numFmtId="3" fontId="7" fillId="0" borderId="20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164" fontId="4" fillId="0" borderId="22" xfId="0" applyFont="1" applyBorder="1"/>
    <xf numFmtId="3" fontId="7" fillId="0" borderId="20" xfId="0" applyNumberFormat="1" applyFont="1" applyBorder="1" applyAlignment="1">
      <alignment horizontal="center" vertical="center"/>
    </xf>
    <xf numFmtId="2" fontId="7" fillId="0" borderId="20" xfId="0" applyNumberFormat="1" applyFont="1" applyFill="1" applyBorder="1" applyAlignment="1">
      <alignment horizontal="center" vertical="center"/>
    </xf>
    <xf numFmtId="4" fontId="7" fillId="0" borderId="20" xfId="1" applyNumberFormat="1" applyFont="1" applyFill="1" applyBorder="1" applyAlignment="1">
      <alignment horizontal="center" vertical="center"/>
    </xf>
    <xf numFmtId="164" fontId="7" fillId="0" borderId="21" xfId="0" applyFont="1" applyFill="1" applyBorder="1" applyAlignment="1">
      <alignment horizontal="center" vertical="top"/>
    </xf>
    <xf numFmtId="164" fontId="7" fillId="0" borderId="22" xfId="0" applyFont="1" applyFill="1" applyBorder="1" applyAlignment="1">
      <alignment vertical="top"/>
    </xf>
    <xf numFmtId="164" fontId="7" fillId="0" borderId="22" xfId="0" applyFont="1" applyFill="1" applyBorder="1" applyAlignment="1">
      <alignment vertical="top" wrapText="1" shrinkToFit="1"/>
    </xf>
    <xf numFmtId="164" fontId="7" fillId="0" borderId="22" xfId="0" applyFont="1" applyFill="1" applyBorder="1" applyAlignment="1">
      <alignment vertical="top" shrinkToFit="1"/>
    </xf>
    <xf numFmtId="164" fontId="7" fillId="0" borderId="23" xfId="0" applyFont="1" applyFill="1" applyBorder="1" applyAlignment="1">
      <alignment vertical="top" shrinkToFit="1"/>
    </xf>
    <xf numFmtId="164" fontId="4" fillId="0" borderId="11" xfId="0" applyFont="1" applyFill="1" applyBorder="1" applyAlignment="1">
      <alignment horizontal="center"/>
    </xf>
    <xf numFmtId="164" fontId="4" fillId="0" borderId="8" xfId="0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/>
    <xf numFmtId="164" fontId="4" fillId="0" borderId="7" xfId="0" applyFont="1" applyFill="1" applyBorder="1"/>
    <xf numFmtId="164" fontId="4" fillId="0" borderId="0" xfId="0" applyFont="1" applyFill="1"/>
    <xf numFmtId="164" fontId="7" fillId="0" borderId="20" xfId="0" applyFont="1" applyFill="1" applyBorder="1" applyAlignment="1">
      <alignment vertical="center"/>
    </xf>
    <xf numFmtId="164" fontId="7" fillId="0" borderId="20" xfId="0" applyFont="1" applyFill="1" applyBorder="1" applyAlignment="1">
      <alignment horizontal="center"/>
    </xf>
    <xf numFmtId="3" fontId="12" fillId="0" borderId="20" xfId="0" applyNumberFormat="1" applyFont="1" applyFill="1" applyBorder="1" applyAlignment="1">
      <alignment horizontal="center"/>
    </xf>
    <xf numFmtId="164" fontId="7" fillId="0" borderId="20" xfId="0" applyFont="1" applyFill="1" applyBorder="1" applyAlignment="1">
      <alignment horizontal="center" vertical="center"/>
    </xf>
    <xf numFmtId="1" fontId="7" fillId="0" borderId="20" xfId="0" quotePrefix="1" applyNumberFormat="1" applyFont="1" applyFill="1" applyBorder="1" applyAlignment="1">
      <alignment horizontal="center" vertical="center"/>
    </xf>
    <xf numFmtId="166" fontId="7" fillId="0" borderId="20" xfId="0" applyNumberFormat="1" applyFont="1" applyFill="1" applyBorder="1" applyAlignment="1">
      <alignment horizontal="center"/>
    </xf>
    <xf numFmtId="1" fontId="7" fillId="0" borderId="20" xfId="1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166" fontId="7" fillId="0" borderId="20" xfId="0" applyNumberFormat="1" applyFont="1" applyFill="1" applyBorder="1" applyAlignment="1">
      <alignment horizontal="center" vertical="center"/>
    </xf>
    <xf numFmtId="168" fontId="7" fillId="0" borderId="20" xfId="0" applyNumberFormat="1" applyFont="1" applyFill="1" applyBorder="1" applyAlignment="1">
      <alignment horizontal="center" vertical="center"/>
    </xf>
    <xf numFmtId="168" fontId="7" fillId="0" borderId="20" xfId="1" applyNumberFormat="1" applyFont="1" applyFill="1" applyBorder="1" applyAlignment="1">
      <alignment horizontal="left" vertical="center"/>
    </xf>
    <xf numFmtId="164" fontId="7" fillId="0" borderId="11" xfId="0" applyFont="1" applyFill="1" applyBorder="1" applyAlignment="1">
      <alignment horizontal="center"/>
    </xf>
    <xf numFmtId="164" fontId="7" fillId="0" borderId="8" xfId="0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right"/>
    </xf>
    <xf numFmtId="166" fontId="7" fillId="0" borderId="2" xfId="0" applyNumberFormat="1" applyFont="1" applyFill="1" applyBorder="1"/>
    <xf numFmtId="164" fontId="4" fillId="0" borderId="2" xfId="0" applyFont="1" applyFill="1" applyBorder="1"/>
    <xf numFmtId="164" fontId="4" fillId="0" borderId="12" xfId="0" applyFont="1" applyFill="1" applyBorder="1"/>
    <xf numFmtId="1" fontId="7" fillId="0" borderId="20" xfId="0" applyNumberFormat="1" applyFont="1" applyFill="1" applyBorder="1" applyAlignment="1">
      <alignment horizontal="center" vertical="center"/>
    </xf>
    <xf numFmtId="164" fontId="7" fillId="0" borderId="20" xfId="0" applyFont="1" applyFill="1" applyBorder="1" applyAlignment="1">
      <alignment vertical="top" wrapText="1" shrinkToFit="1"/>
    </xf>
    <xf numFmtId="166" fontId="4" fillId="0" borderId="2" xfId="0" applyNumberFormat="1" applyFont="1" applyFill="1" applyBorder="1" applyAlignment="1">
      <alignment horizontal="right"/>
    </xf>
    <xf numFmtId="166" fontId="4" fillId="0" borderId="2" xfId="0" applyNumberFormat="1" applyFont="1" applyFill="1" applyBorder="1"/>
    <xf numFmtId="164" fontId="4" fillId="0" borderId="5" xfId="0" applyFont="1" applyFill="1" applyBorder="1"/>
    <xf numFmtId="164" fontId="7" fillId="0" borderId="24" xfId="0" applyFont="1" applyFill="1" applyBorder="1" applyAlignment="1">
      <alignment vertical="top" wrapText="1" shrinkToFit="1"/>
    </xf>
    <xf numFmtId="49" fontId="7" fillId="0" borderId="21" xfId="0" applyNumberFormat="1" applyFont="1" applyFill="1" applyBorder="1" applyAlignment="1">
      <alignment horizontal="center" vertical="top"/>
    </xf>
    <xf numFmtId="164" fontId="7" fillId="0" borderId="22" xfId="0" applyFont="1" applyFill="1" applyBorder="1" applyAlignment="1">
      <alignment vertical="center"/>
    </xf>
    <xf numFmtId="164" fontId="7" fillId="0" borderId="22" xfId="0" applyFont="1" applyFill="1" applyBorder="1" applyAlignment="1">
      <alignment horizontal="center"/>
    </xf>
    <xf numFmtId="164" fontId="7" fillId="0" borderId="22" xfId="0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/>
    </xf>
    <xf numFmtId="1" fontId="7" fillId="0" borderId="22" xfId="0" applyNumberFormat="1" applyFont="1" applyFill="1" applyBorder="1" applyAlignment="1">
      <alignment horizontal="center" vertical="center"/>
    </xf>
    <xf numFmtId="166" fontId="7" fillId="0" borderId="22" xfId="0" applyNumberFormat="1" applyFont="1" applyFill="1" applyBorder="1" applyAlignment="1">
      <alignment horizontal="center"/>
    </xf>
    <xf numFmtId="165" fontId="7" fillId="0" borderId="22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166" fontId="7" fillId="0" borderId="22" xfId="0" applyNumberFormat="1" applyFont="1" applyFill="1" applyBorder="1" applyAlignment="1">
      <alignment horizontal="center" vertical="center"/>
    </xf>
    <xf numFmtId="4" fontId="7" fillId="0" borderId="22" xfId="1" applyNumberFormat="1" applyFont="1" applyFill="1" applyBorder="1" applyAlignment="1">
      <alignment horizontal="center" vertical="center"/>
    </xf>
    <xf numFmtId="1" fontId="7" fillId="0" borderId="22" xfId="1" applyNumberFormat="1" applyFont="1" applyFill="1" applyBorder="1" applyAlignment="1">
      <alignment horizontal="center" vertical="center"/>
    </xf>
    <xf numFmtId="168" fontId="7" fillId="0" borderId="22" xfId="0" applyNumberFormat="1" applyFont="1" applyFill="1" applyBorder="1" applyAlignment="1">
      <alignment horizontal="center" vertical="center"/>
    </xf>
    <xf numFmtId="168" fontId="7" fillId="0" borderId="23" xfId="1" applyNumberFormat="1" applyFont="1" applyFill="1" applyBorder="1" applyAlignment="1">
      <alignment horizontal="left" vertical="center"/>
    </xf>
    <xf numFmtId="164" fontId="4" fillId="0" borderId="0" xfId="0" applyFont="1" applyFill="1" applyBorder="1"/>
    <xf numFmtId="49" fontId="7" fillId="0" borderId="20" xfId="0" applyNumberFormat="1" applyFont="1" applyFill="1" applyBorder="1" applyAlignment="1">
      <alignment horizontal="center" vertical="top"/>
    </xf>
    <xf numFmtId="4" fontId="7" fillId="0" borderId="20" xfId="1" applyNumberFormat="1" applyFont="1" applyFill="1" applyBorder="1" applyAlignment="1">
      <alignment horizontal="center"/>
    </xf>
    <xf numFmtId="1" fontId="7" fillId="0" borderId="20" xfId="1" applyNumberFormat="1" applyFont="1" applyFill="1" applyBorder="1" applyAlignment="1">
      <alignment horizontal="center"/>
    </xf>
    <xf numFmtId="168" fontId="7" fillId="0" borderId="20" xfId="1" applyNumberFormat="1" applyFont="1" applyFill="1" applyBorder="1" applyAlignment="1">
      <alignment horizontal="center"/>
    </xf>
    <xf numFmtId="164" fontId="7" fillId="0" borderId="23" xfId="0" applyFont="1" applyFill="1" applyBorder="1" applyAlignment="1">
      <alignment vertical="top" wrapText="1" shrinkToFit="1"/>
    </xf>
    <xf numFmtId="165" fontId="7" fillId="0" borderId="20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top"/>
    </xf>
    <xf numFmtId="164" fontId="7" fillId="0" borderId="28" xfId="0" applyFont="1" applyFill="1" applyBorder="1" applyAlignment="1">
      <alignment vertical="top"/>
    </xf>
    <xf numFmtId="166" fontId="7" fillId="0" borderId="1" xfId="0" applyNumberFormat="1" applyFont="1" applyFill="1" applyBorder="1" applyAlignment="1">
      <alignment horizontal="right"/>
    </xf>
    <xf numFmtId="166" fontId="7" fillId="0" borderId="1" xfId="0" applyNumberFormat="1" applyFont="1" applyFill="1" applyBorder="1"/>
    <xf numFmtId="166" fontId="8" fillId="0" borderId="1" xfId="0" applyNumberFormat="1" applyFont="1" applyFill="1" applyBorder="1"/>
    <xf numFmtId="168" fontId="12" fillId="0" borderId="20" xfId="0" applyNumberFormat="1" applyFont="1" applyFill="1" applyBorder="1" applyAlignment="1">
      <alignment horizontal="center" vertical="center"/>
    </xf>
    <xf numFmtId="164" fontId="4" fillId="0" borderId="0" xfId="0" applyFont="1" applyFill="1" applyAlignment="1">
      <alignment horizontal="center"/>
    </xf>
    <xf numFmtId="164" fontId="4" fillId="0" borderId="14" xfId="0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right"/>
    </xf>
    <xf numFmtId="164" fontId="4" fillId="0" borderId="1" xfId="0" applyFont="1" applyFill="1" applyBorder="1"/>
    <xf numFmtId="4" fontId="7" fillId="0" borderId="20" xfId="1" quotePrefix="1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/>
    <xf numFmtId="164" fontId="7" fillId="0" borderId="20" xfId="0" applyFont="1" applyFill="1" applyBorder="1" applyAlignment="1">
      <alignment vertical="top"/>
    </xf>
    <xf numFmtId="49" fontId="7" fillId="0" borderId="0" xfId="0" applyNumberFormat="1" applyFont="1" applyFill="1" applyAlignment="1">
      <alignment horizontal="center"/>
    </xf>
    <xf numFmtId="164" fontId="7" fillId="0" borderId="20" xfId="0" applyFont="1" applyFill="1" applyBorder="1" applyAlignment="1"/>
    <xf numFmtId="49" fontId="7" fillId="0" borderId="0" xfId="0" applyNumberFormat="1" applyFont="1" applyFill="1"/>
    <xf numFmtId="164" fontId="4" fillId="0" borderId="31" xfId="0" applyFont="1" applyFill="1" applyBorder="1" applyAlignment="1">
      <alignment horizontal="center"/>
    </xf>
    <xf numFmtId="164" fontId="4" fillId="0" borderId="32" xfId="0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right"/>
    </xf>
    <xf numFmtId="166" fontId="4" fillId="0" borderId="4" xfId="0" applyNumberFormat="1" applyFont="1" applyFill="1" applyBorder="1"/>
    <xf numFmtId="164" fontId="4" fillId="0" borderId="4" xfId="0" applyFont="1" applyFill="1" applyBorder="1"/>
    <xf numFmtId="164" fontId="7" fillId="0" borderId="28" xfId="0" applyFont="1" applyFill="1" applyBorder="1" applyAlignment="1">
      <alignment horizontal="left" vertical="top"/>
    </xf>
    <xf numFmtId="1" fontId="7" fillId="0" borderId="21" xfId="1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shrinkToFit="1"/>
    </xf>
    <xf numFmtId="168" fontId="7" fillId="0" borderId="23" xfId="0" applyNumberFormat="1" applyFont="1" applyFill="1" applyBorder="1" applyAlignment="1">
      <alignment horizontal="center" vertical="center"/>
    </xf>
    <xf numFmtId="168" fontId="12" fillId="0" borderId="25" xfId="0" applyNumberFormat="1" applyFont="1" applyFill="1" applyBorder="1" applyAlignment="1">
      <alignment horizontal="center" vertical="center"/>
    </xf>
    <xf numFmtId="164" fontId="7" fillId="0" borderId="22" xfId="0" applyFont="1" applyFill="1" applyBorder="1" applyAlignment="1">
      <alignment horizontal="left" vertical="top"/>
    </xf>
    <xf numFmtId="166" fontId="7" fillId="0" borderId="20" xfId="0" applyNumberFormat="1" applyFont="1" applyFill="1" applyBorder="1" applyAlignment="1">
      <alignment horizontal="left"/>
    </xf>
    <xf numFmtId="168" fontId="13" fillId="0" borderId="20" xfId="0" applyNumberFormat="1" applyFont="1" applyFill="1" applyBorder="1" applyAlignment="1">
      <alignment horizontal="center" vertical="center"/>
    </xf>
    <xf numFmtId="168" fontId="14" fillId="0" borderId="20" xfId="0" applyNumberFormat="1" applyFont="1" applyFill="1" applyBorder="1" applyAlignment="1">
      <alignment horizontal="center" vertical="center"/>
    </xf>
    <xf numFmtId="164" fontId="7" fillId="0" borderId="14" xfId="0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right"/>
    </xf>
    <xf numFmtId="164" fontId="7" fillId="0" borderId="21" xfId="0" applyFont="1" applyFill="1" applyBorder="1" applyAlignment="1">
      <alignment horizontal="center"/>
    </xf>
    <xf numFmtId="164" fontId="7" fillId="0" borderId="0" xfId="0" applyFont="1" applyFill="1" applyAlignment="1">
      <alignment horizontal="center"/>
    </xf>
    <xf numFmtId="164" fontId="7" fillId="0" borderId="0" xfId="0" applyFont="1" applyFill="1" applyAlignment="1">
      <alignment horizontal="center" vertical="center"/>
    </xf>
    <xf numFmtId="164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right" vertical="center"/>
    </xf>
    <xf numFmtId="168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Alignment="1">
      <alignment horizontal="right"/>
    </xf>
    <xf numFmtId="167" fontId="7" fillId="0" borderId="3" xfId="0" applyNumberFormat="1" applyFont="1" applyFill="1" applyBorder="1" applyAlignment="1">
      <alignment horizontal="right"/>
    </xf>
    <xf numFmtId="167" fontId="7" fillId="0" borderId="2" xfId="0" applyNumberFormat="1" applyFont="1" applyFill="1" applyBorder="1" applyAlignment="1">
      <alignment horizontal="right"/>
    </xf>
    <xf numFmtId="164" fontId="7" fillId="0" borderId="10" xfId="0" applyFont="1" applyFill="1" applyBorder="1"/>
    <xf numFmtId="164" fontId="2" fillId="0" borderId="10" xfId="0" applyFont="1" applyFill="1" applyBorder="1"/>
    <xf numFmtId="164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164" fontId="7" fillId="0" borderId="2" xfId="0" applyFont="1" applyFill="1" applyBorder="1"/>
    <xf numFmtId="166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left" vertical="center"/>
    </xf>
    <xf numFmtId="164" fontId="7" fillId="0" borderId="0" xfId="0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left" vertical="center"/>
    </xf>
    <xf numFmtId="164" fontId="2" fillId="0" borderId="2" xfId="0" applyFont="1" applyFill="1" applyBorder="1"/>
    <xf numFmtId="164" fontId="7" fillId="0" borderId="0" xfId="0" applyFont="1" applyFill="1"/>
    <xf numFmtId="164" fontId="7" fillId="0" borderId="22" xfId="0" applyFont="1" applyFill="1" applyBorder="1" applyAlignment="1">
      <alignment vertical="top" wrapText="1" shrinkToFit="1"/>
    </xf>
    <xf numFmtId="164" fontId="16" fillId="0" borderId="22" xfId="0" applyFont="1" applyFill="1" applyBorder="1" applyAlignment="1">
      <alignment vertical="top" shrinkToFit="1"/>
    </xf>
    <xf numFmtId="164" fontId="16" fillId="0" borderId="23" xfId="0" applyFont="1" applyFill="1" applyBorder="1" applyAlignment="1">
      <alignment vertical="top" shrinkToFit="1"/>
    </xf>
    <xf numFmtId="164" fontId="7" fillId="0" borderId="20" xfId="0" applyFont="1" applyFill="1" applyBorder="1" applyAlignment="1">
      <alignment vertical="top" wrapText="1" shrinkToFit="1"/>
    </xf>
    <xf numFmtId="164" fontId="7" fillId="0" borderId="21" xfId="0" applyFont="1" applyFill="1" applyBorder="1" applyAlignment="1">
      <alignment vertical="top" wrapText="1" shrinkToFit="1"/>
    </xf>
    <xf numFmtId="164" fontId="7" fillId="0" borderId="23" xfId="0" applyFont="1" applyFill="1" applyBorder="1" applyAlignment="1">
      <alignment vertical="top" wrapText="1" shrinkToFit="1"/>
    </xf>
    <xf numFmtId="164" fontId="7" fillId="0" borderId="20" xfId="1" applyFont="1" applyFill="1" applyBorder="1" applyAlignment="1">
      <alignment vertical="top" wrapText="1" shrinkToFit="1"/>
    </xf>
    <xf numFmtId="164" fontId="7" fillId="0" borderId="20" xfId="0" applyFont="1" applyFill="1" applyBorder="1" applyAlignment="1">
      <alignment vertical="top" shrinkToFit="1"/>
    </xf>
    <xf numFmtId="168" fontId="12" fillId="0" borderId="20" xfId="0" applyNumberFormat="1" applyFont="1" applyFill="1" applyBorder="1" applyAlignment="1">
      <alignment horizontal="center" vertical="center"/>
    </xf>
    <xf numFmtId="164" fontId="16" fillId="0" borderId="20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top"/>
    </xf>
    <xf numFmtId="164" fontId="7" fillId="0" borderId="20" xfId="0" applyFont="1" applyFill="1" applyBorder="1" applyAlignment="1">
      <alignment horizontal="left" vertical="top"/>
    </xf>
    <xf numFmtId="164" fontId="7" fillId="0" borderId="21" xfId="0" applyFont="1" applyFill="1" applyBorder="1" applyAlignment="1">
      <alignment vertical="top"/>
    </xf>
    <xf numFmtId="164" fontId="7" fillId="0" borderId="25" xfId="0" applyFont="1" applyFill="1" applyBorder="1" applyAlignment="1">
      <alignment vertical="top" shrinkToFit="1"/>
    </xf>
    <xf numFmtId="164" fontId="7" fillId="0" borderId="27" xfId="0" applyFont="1" applyFill="1" applyBorder="1" applyAlignment="1">
      <alignment vertical="top" wrapText="1" shrinkToFit="1"/>
    </xf>
    <xf numFmtId="164" fontId="7" fillId="0" borderId="27" xfId="0" applyFont="1" applyFill="1" applyBorder="1" applyAlignment="1">
      <alignment vertical="top" shrinkToFit="1"/>
    </xf>
    <xf numFmtId="164" fontId="7" fillId="0" borderId="29" xfId="0" applyFont="1" applyFill="1" applyBorder="1" applyAlignment="1">
      <alignment vertical="top" shrinkToFit="1"/>
    </xf>
    <xf numFmtId="164" fontId="7" fillId="0" borderId="20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top"/>
    </xf>
    <xf numFmtId="164" fontId="7" fillId="0" borderId="25" xfId="0" applyFont="1" applyFill="1" applyBorder="1" applyAlignment="1">
      <alignment horizontal="center" vertical="top"/>
    </xf>
    <xf numFmtId="164" fontId="7" fillId="0" borderId="24" xfId="0" applyFont="1" applyFill="1" applyBorder="1" applyAlignment="1">
      <alignment vertical="top"/>
    </xf>
    <xf numFmtId="164" fontId="7" fillId="0" borderId="25" xfId="0" applyFont="1" applyFill="1" applyBorder="1" applyAlignment="1">
      <alignment vertical="top"/>
    </xf>
    <xf numFmtId="4" fontId="7" fillId="0" borderId="20" xfId="0" applyNumberFormat="1" applyFont="1" applyBorder="1" applyAlignment="1">
      <alignment horizontal="center" vertical="center"/>
    </xf>
    <xf numFmtId="164" fontId="7" fillId="0" borderId="20" xfId="0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4" fontId="7" fillId="0" borderId="20" xfId="0" applyFont="1" applyBorder="1" applyAlignment="1">
      <alignment horizontal="center" vertical="center" wrapText="1"/>
    </xf>
    <xf numFmtId="164" fontId="7" fillId="0" borderId="15" xfId="0" applyFont="1" applyBorder="1" applyAlignment="1">
      <alignment horizontal="center" vertical="center" textRotation="90" wrapText="1" shrinkToFit="1"/>
    </xf>
    <xf numFmtId="164" fontId="7" fillId="0" borderId="13" xfId="0" applyFont="1" applyBorder="1" applyAlignment="1">
      <alignment horizontal="center" vertical="center" textRotation="90" wrapText="1" shrinkToFit="1"/>
    </xf>
    <xf numFmtId="164" fontId="7" fillId="0" borderId="1" xfId="0" applyFont="1" applyBorder="1" applyAlignment="1">
      <alignment horizontal="center" vertical="center" textRotation="90" wrapText="1" shrinkToFit="1"/>
    </xf>
    <xf numFmtId="164" fontId="7" fillId="0" borderId="18" xfId="0" applyFont="1" applyBorder="1" applyAlignment="1">
      <alignment horizontal="center" vertical="center"/>
    </xf>
    <xf numFmtId="164" fontId="7" fillId="0" borderId="14" xfId="0" applyFont="1" applyBorder="1" applyAlignment="1">
      <alignment horizontal="center" vertical="center" textRotation="90" wrapText="1" shrinkToFit="1"/>
    </xf>
    <xf numFmtId="164" fontId="7" fillId="0" borderId="19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 textRotation="90"/>
    </xf>
    <xf numFmtId="164" fontId="7" fillId="0" borderId="20" xfId="0" applyFont="1" applyBorder="1" applyAlignment="1">
      <alignment horizontal="center" vertical="center" textRotation="90"/>
    </xf>
    <xf numFmtId="164" fontId="7" fillId="0" borderId="20" xfId="0" applyFont="1" applyBorder="1" applyAlignment="1">
      <alignment horizontal="center" vertical="center" textRotation="90" wrapText="1"/>
    </xf>
    <xf numFmtId="164" fontId="3" fillId="0" borderId="4" xfId="0" applyFont="1" applyBorder="1" applyAlignment="1">
      <alignment horizontal="center" vertical="center" textRotation="90" wrapText="1" shrinkToFit="1"/>
    </xf>
    <xf numFmtId="164" fontId="0" fillId="0" borderId="12" xfId="0" applyBorder="1" applyAlignment="1">
      <alignment horizontal="center" vertical="center" textRotation="90" wrapText="1" shrinkToFit="1"/>
    </xf>
    <xf numFmtId="164" fontId="7" fillId="0" borderId="16" xfId="0" applyFont="1" applyBorder="1" applyAlignment="1">
      <alignment horizontal="center" vertical="center" textRotation="90" wrapText="1" shrinkToFit="1"/>
    </xf>
    <xf numFmtId="164" fontId="7" fillId="0" borderId="17" xfId="0" applyFont="1" applyBorder="1" applyAlignment="1">
      <alignment horizontal="center" vertical="center" textRotation="90" wrapText="1" shrinkToFit="1"/>
    </xf>
    <xf numFmtId="164" fontId="7" fillId="0" borderId="4" xfId="0" applyFont="1" applyBorder="1" applyAlignment="1">
      <alignment horizontal="center" vertical="center" textRotation="90" wrapText="1" shrinkToFit="1"/>
    </xf>
    <xf numFmtId="164" fontId="7" fillId="0" borderId="12" xfId="0" applyFont="1" applyBorder="1" applyAlignment="1">
      <alignment horizontal="center" vertical="center" textRotation="90" wrapText="1" shrinkToFit="1"/>
    </xf>
    <xf numFmtId="164" fontId="7" fillId="0" borderId="2" xfId="0" applyFont="1" applyBorder="1" applyAlignment="1">
      <alignment horizontal="center" vertical="center" textRotation="90" wrapText="1" shrinkToFit="1"/>
    </xf>
    <xf numFmtId="164" fontId="7" fillId="0" borderId="20" xfId="0" applyFont="1" applyBorder="1" applyAlignment="1">
      <alignment horizontal="center" vertical="center" textRotation="90" wrapText="1" shrinkToFit="1"/>
    </xf>
    <xf numFmtId="3" fontId="7" fillId="0" borderId="20" xfId="0" applyNumberFormat="1" applyFont="1" applyBorder="1" applyAlignment="1">
      <alignment horizontal="center" vertical="center"/>
    </xf>
    <xf numFmtId="164" fontId="7" fillId="0" borderId="20" xfId="0" applyFont="1" applyBorder="1" applyAlignment="1">
      <alignment horizontal="center" vertical="center" wrapText="1" shrinkToFit="1"/>
    </xf>
    <xf numFmtId="165" fontId="7" fillId="0" borderId="20" xfId="0" applyNumberFormat="1" applyFont="1" applyBorder="1" applyAlignment="1">
      <alignment horizontal="center" vertical="center" textRotation="90" wrapText="1" shrinkToFit="1"/>
    </xf>
    <xf numFmtId="4" fontId="7" fillId="0" borderId="20" xfId="0" applyNumberFormat="1" applyFont="1" applyBorder="1" applyAlignment="1">
      <alignment horizontal="center" vertical="center" textRotation="90" wrapText="1" shrinkToFit="1"/>
    </xf>
  </cellXfs>
  <cellStyles count="3">
    <cellStyle name="Normální" xfId="0" builtinId="0"/>
    <cellStyle name="Normální 2" xfId="1" xr:uid="{00000000-0005-0000-0000-000001000000}"/>
    <cellStyle name="표준 2" xfId="2" xr:uid="{7CF7A7B2-9E18-461C-AB34-A582399D71C7}"/>
  </cellStyles>
  <dxfs count="176"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e/he&#269;ka/p&#345;&#237;bram/lg/MH0620_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b 2018"/>
      <sheetName val="List1"/>
    </sheetNames>
    <sheetDataSet>
      <sheetData sheetId="0"/>
      <sheetData sheetId="1">
        <row r="2">
          <cell r="D2" t="str">
            <v>ABDPG</v>
          </cell>
        </row>
        <row r="3">
          <cell r="D3" t="str">
            <v>ABZCA</v>
          </cell>
        </row>
        <row r="4">
          <cell r="D4" t="str">
            <v>ACAH020LBAB</v>
          </cell>
        </row>
        <row r="5">
          <cell r="D5" t="str">
            <v>ACAH023LBAB</v>
          </cell>
        </row>
        <row r="6">
          <cell r="D6" t="str">
            <v>ACAH033LBAB</v>
          </cell>
        </row>
        <row r="7">
          <cell r="D7" t="str">
            <v>ACAH040LBAB</v>
          </cell>
        </row>
        <row r="8">
          <cell r="D8" t="str">
            <v>ACAH045LBAB</v>
          </cell>
        </row>
        <row r="9">
          <cell r="D9" t="str">
            <v>ACAH050LBAB</v>
          </cell>
        </row>
        <row r="10">
          <cell r="D10" t="str">
            <v>ACAH060LBAB</v>
          </cell>
        </row>
        <row r="11">
          <cell r="D11" t="str">
            <v>ACAH067LBAB</v>
          </cell>
        </row>
        <row r="12">
          <cell r="D12" t="str">
            <v>AHCS100H0</v>
          </cell>
        </row>
        <row r="13">
          <cell r="D13" t="str">
            <v>AHFT035H0</v>
          </cell>
        </row>
        <row r="14">
          <cell r="D14" t="str">
            <v>AHFT050H0</v>
          </cell>
        </row>
        <row r="15">
          <cell r="D15" t="str">
            <v>AHFT100H0</v>
          </cell>
        </row>
        <row r="16">
          <cell r="D16" t="str">
            <v>ACHH020LBAB</v>
          </cell>
        </row>
        <row r="17">
          <cell r="D17" t="str">
            <v>ACHH023LBAB</v>
          </cell>
        </row>
        <row r="18">
          <cell r="D18" t="str">
            <v>ACHH033LBAB</v>
          </cell>
        </row>
        <row r="19">
          <cell r="D19" t="str">
            <v>ACHH040LBAB</v>
          </cell>
        </row>
        <row r="20">
          <cell r="D20" t="str">
            <v>ACHH045LBAB</v>
          </cell>
        </row>
        <row r="21">
          <cell r="D21" t="str">
            <v>ACHH050LBAB</v>
          </cell>
        </row>
        <row r="22">
          <cell r="D22" t="str">
            <v>ACHH060LBAB</v>
          </cell>
        </row>
        <row r="23">
          <cell r="D23" t="str">
            <v>ACHH067LBAB</v>
          </cell>
        </row>
        <row r="24">
          <cell r="D24" t="str">
            <v>AM07BP.NSJ</v>
          </cell>
        </row>
        <row r="25">
          <cell r="D25" t="str">
            <v>AM09BP.NSJ</v>
          </cell>
        </row>
        <row r="26">
          <cell r="D26" t="str">
            <v>AM09BP.NSJ / UA3</v>
          </cell>
        </row>
        <row r="27">
          <cell r="D27" t="str">
            <v>AM12BP.NSJ</v>
          </cell>
        </row>
        <row r="28">
          <cell r="D28" t="str">
            <v>AM12BP.NSJ / UA3</v>
          </cell>
        </row>
        <row r="29">
          <cell r="D29" t="str">
            <v>AM18BP.NSK</v>
          </cell>
        </row>
        <row r="30">
          <cell r="D30" t="str">
            <v>AM18BP.NSK / UL2</v>
          </cell>
        </row>
        <row r="31">
          <cell r="D31" t="str">
            <v>AM24BP.NSK</v>
          </cell>
        </row>
        <row r="32">
          <cell r="D32" t="str">
            <v>ARBL054</v>
          </cell>
        </row>
        <row r="33">
          <cell r="D33" t="str">
            <v>ARBL057</v>
          </cell>
        </row>
        <row r="34">
          <cell r="D34" t="str">
            <v>ARBL1010</v>
          </cell>
        </row>
        <row r="35">
          <cell r="D35" t="str">
            <v>ARBL104</v>
          </cell>
        </row>
        <row r="36">
          <cell r="D36" t="str">
            <v>ARBL107</v>
          </cell>
        </row>
        <row r="37">
          <cell r="D37" t="str">
            <v>ARBL2010</v>
          </cell>
        </row>
        <row r="38">
          <cell r="D38" t="str">
            <v>ARBLB01621</v>
          </cell>
        </row>
        <row r="39">
          <cell r="D39" t="str">
            <v>ARBLB03321</v>
          </cell>
        </row>
        <row r="40">
          <cell r="D40" t="str">
            <v>ARBLB07121</v>
          </cell>
        </row>
        <row r="41">
          <cell r="D41" t="str">
            <v>ARBLB14521</v>
          </cell>
        </row>
        <row r="42">
          <cell r="D42" t="str">
            <v>ARBLB23220</v>
          </cell>
        </row>
        <row r="43">
          <cell r="D43" t="str">
            <v>ARBLN01621</v>
          </cell>
        </row>
        <row r="44">
          <cell r="D44" t="str">
            <v>ARBLN03321</v>
          </cell>
        </row>
        <row r="45">
          <cell r="D45" t="str">
            <v>ARBLN07121</v>
          </cell>
        </row>
        <row r="46">
          <cell r="D46" t="str">
            <v>ARBLN14521</v>
          </cell>
        </row>
        <row r="47">
          <cell r="D47" t="str">
            <v>ARBLN23220</v>
          </cell>
        </row>
        <row r="48">
          <cell r="D48" t="str">
            <v>ARCNB21</v>
          </cell>
        </row>
        <row r="49">
          <cell r="D49" t="str">
            <v>ARCNB31</v>
          </cell>
        </row>
        <row r="50">
          <cell r="D50" t="str">
            <v>ARCNB41</v>
          </cell>
        </row>
        <row r="51">
          <cell r="D51" t="str">
            <v>ARCNN21</v>
          </cell>
        </row>
        <row r="52">
          <cell r="D52" t="str">
            <v>ARCNN31</v>
          </cell>
        </row>
        <row r="53">
          <cell r="D53" t="str">
            <v>ARCNN41</v>
          </cell>
        </row>
        <row r="54">
          <cell r="D54" t="str">
            <v>ARNH04GK2A4</v>
          </cell>
        </row>
        <row r="55">
          <cell r="D55" t="str">
            <v>ARNH04GK3A4</v>
          </cell>
        </row>
        <row r="56">
          <cell r="D56" t="str">
            <v>ARNH08GK3A4</v>
          </cell>
        </row>
        <row r="57">
          <cell r="D57" t="str">
            <v>ARNH10GK2A4</v>
          </cell>
        </row>
        <row r="58">
          <cell r="D58" t="str">
            <v>ARNU05GL1G4</v>
          </cell>
        </row>
        <row r="59">
          <cell r="D59" t="str">
            <v>ARNU05GSJC4</v>
          </cell>
        </row>
        <row r="60">
          <cell r="D60" t="str">
            <v>ARNU05GSJR4</v>
          </cell>
        </row>
        <row r="61">
          <cell r="D61" t="str">
            <v>ARNU05GTRD4</v>
          </cell>
        </row>
        <row r="62">
          <cell r="D62" t="str">
            <v>ARNU07GCEA4</v>
          </cell>
        </row>
        <row r="63">
          <cell r="D63" t="str">
            <v>ARNU07GCEU4</v>
          </cell>
        </row>
        <row r="64">
          <cell r="D64" t="str">
            <v>ARNU07GL1G4</v>
          </cell>
        </row>
        <row r="65">
          <cell r="D65" t="str">
            <v>ARNU07GM1A4</v>
          </cell>
        </row>
        <row r="66">
          <cell r="D66" t="str">
            <v>ARNU07GQAA4</v>
          </cell>
        </row>
        <row r="67">
          <cell r="D67" t="str">
            <v>ARNU07GSF14</v>
          </cell>
        </row>
        <row r="68">
          <cell r="D68" t="str">
            <v>ARNU07GSJC4</v>
          </cell>
        </row>
        <row r="69">
          <cell r="D69" t="str">
            <v>ARNU07GSJR4</v>
          </cell>
        </row>
        <row r="70">
          <cell r="D70" t="str">
            <v>ARNU07GTRD4</v>
          </cell>
        </row>
        <row r="71">
          <cell r="D71" t="str">
            <v>ARNU07GTUD4</v>
          </cell>
        </row>
        <row r="72">
          <cell r="D72" t="str">
            <v>ARNU09GCEA4</v>
          </cell>
        </row>
        <row r="73">
          <cell r="D73" t="str">
            <v>ARNU09GCEU4</v>
          </cell>
        </row>
        <row r="74">
          <cell r="D74" t="str">
            <v>ARNU09GL1G4</v>
          </cell>
        </row>
        <row r="75">
          <cell r="D75" t="str">
            <v>ARNU09GM1A4</v>
          </cell>
        </row>
        <row r="76">
          <cell r="D76" t="str">
            <v>ARNU09GQAA4</v>
          </cell>
        </row>
        <row r="77">
          <cell r="D77" t="str">
            <v>ARNU09GSF14</v>
          </cell>
        </row>
        <row r="78">
          <cell r="D78" t="str">
            <v>ARNU09GSJC4</v>
          </cell>
        </row>
        <row r="79">
          <cell r="D79" t="str">
            <v>ARNU09GSJR4</v>
          </cell>
        </row>
        <row r="80">
          <cell r="D80" t="str">
            <v>ARNU09GTRD4</v>
          </cell>
        </row>
        <row r="81">
          <cell r="D81" t="str">
            <v>ARNU09GTSC4</v>
          </cell>
        </row>
        <row r="82">
          <cell r="D82" t="str">
            <v>ARNU09GTUD4</v>
          </cell>
        </row>
        <row r="83">
          <cell r="D83" t="str">
            <v>ARNU09GVEA4</v>
          </cell>
        </row>
        <row r="84">
          <cell r="D84" t="str">
            <v>ARNU12GCEA4</v>
          </cell>
        </row>
        <row r="85">
          <cell r="D85" t="str">
            <v>ARNU12GCEU4</v>
          </cell>
        </row>
        <row r="86">
          <cell r="D86" t="str">
            <v>ARNU12GL2G4</v>
          </cell>
        </row>
        <row r="87">
          <cell r="D87" t="str">
            <v>ARNU12GM1A4</v>
          </cell>
        </row>
        <row r="88">
          <cell r="D88" t="str">
            <v>ARNU12GQAA4</v>
          </cell>
        </row>
        <row r="89">
          <cell r="D89" t="str">
            <v>ARNU12GSF14</v>
          </cell>
        </row>
        <row r="90">
          <cell r="D90" t="str">
            <v>ARNU12GSJC4</v>
          </cell>
        </row>
        <row r="91">
          <cell r="D91" t="str">
            <v>ARNU12GSJR4</v>
          </cell>
        </row>
        <row r="92">
          <cell r="D92" t="str">
            <v>ARNU12GTRD4</v>
          </cell>
        </row>
        <row r="93">
          <cell r="D93" t="str">
            <v>ARNU12GTSC4</v>
          </cell>
        </row>
        <row r="94">
          <cell r="D94" t="str">
            <v>ARNU12GTUD4</v>
          </cell>
        </row>
        <row r="95">
          <cell r="D95" t="str">
            <v>ARNU12GVEA4</v>
          </cell>
        </row>
        <row r="96">
          <cell r="D96" t="str">
            <v>ARNU15GCEA4</v>
          </cell>
        </row>
        <row r="97">
          <cell r="D97" t="str">
            <v>ARNU15GCEU4</v>
          </cell>
        </row>
        <row r="98">
          <cell r="D98" t="str">
            <v>ARNU15GL2G4</v>
          </cell>
        </row>
        <row r="99">
          <cell r="D99" t="str">
            <v>ARNU15GM1A4</v>
          </cell>
        </row>
        <row r="100">
          <cell r="D100" t="str">
            <v>ARNU15GQAA4</v>
          </cell>
        </row>
        <row r="101">
          <cell r="D101" t="str">
            <v>ARNU15GSJC4</v>
          </cell>
        </row>
        <row r="102">
          <cell r="D102" t="str">
            <v>ARNU15GSJR4</v>
          </cell>
        </row>
        <row r="103">
          <cell r="D103" t="str">
            <v>ARNU15GTQD4</v>
          </cell>
        </row>
        <row r="104">
          <cell r="D104" t="str">
            <v>ARNU18GCFA4</v>
          </cell>
        </row>
        <row r="105">
          <cell r="D105" t="str">
            <v>ARNU18GCFU4</v>
          </cell>
        </row>
        <row r="106">
          <cell r="D106" t="str">
            <v>ARNU18GL2G4</v>
          </cell>
        </row>
        <row r="107">
          <cell r="D107" t="str">
            <v>ARNU18GM1A4</v>
          </cell>
        </row>
        <row r="108">
          <cell r="D108" t="str">
            <v>ARNU18GSKC4</v>
          </cell>
        </row>
        <row r="109">
          <cell r="D109" t="str">
            <v>ARNU18GSKR4</v>
          </cell>
        </row>
        <row r="110">
          <cell r="D110" t="str">
            <v>ARNU18GTQD4</v>
          </cell>
        </row>
        <row r="111">
          <cell r="D111" t="str">
            <v>ARNU18GTSC4</v>
          </cell>
        </row>
        <row r="112">
          <cell r="D112" t="str">
            <v>ARNU18GTTD4</v>
          </cell>
        </row>
        <row r="113">
          <cell r="D113" t="str">
            <v>ARNU18GV1A4</v>
          </cell>
        </row>
        <row r="114">
          <cell r="D114" t="str">
            <v>ARNU21GL3G4</v>
          </cell>
        </row>
        <row r="115">
          <cell r="D115" t="str">
            <v>ARNU21GTQD4</v>
          </cell>
        </row>
        <row r="116">
          <cell r="D116" t="str">
            <v>ARNU24GCFA4</v>
          </cell>
        </row>
        <row r="117">
          <cell r="D117" t="str">
            <v>ARNU24GCFU4</v>
          </cell>
        </row>
        <row r="118">
          <cell r="D118" t="str">
            <v>ARNU24GL3G4</v>
          </cell>
        </row>
        <row r="119">
          <cell r="D119" t="str">
            <v>ARNU24GM1A4</v>
          </cell>
        </row>
        <row r="120">
          <cell r="D120" t="str">
            <v>ARNU24GSKC4</v>
          </cell>
        </row>
        <row r="121">
          <cell r="D121" t="str">
            <v>ARNU24GSKR4</v>
          </cell>
        </row>
        <row r="122">
          <cell r="D122" t="str">
            <v>ARNU24GTPC4</v>
          </cell>
        </row>
        <row r="123">
          <cell r="D123" t="str">
            <v>ARNU24GTSC4</v>
          </cell>
        </row>
        <row r="124">
          <cell r="D124" t="str">
            <v>ARNU24GTTC4</v>
          </cell>
        </row>
        <row r="125">
          <cell r="D125" t="str">
            <v>ARNU24GV1A4</v>
          </cell>
        </row>
        <row r="126">
          <cell r="D126" t="str">
            <v>ARNU28GM2A4</v>
          </cell>
        </row>
        <row r="127">
          <cell r="D127" t="str">
            <v>ARNU28GTPC4</v>
          </cell>
        </row>
        <row r="128">
          <cell r="D128" t="str">
            <v>ARNU30GSVA4</v>
          </cell>
        </row>
        <row r="129">
          <cell r="D129" t="str">
            <v>ARNU30GTPC4</v>
          </cell>
        </row>
        <row r="130">
          <cell r="D130" t="str">
            <v>ARNU36GM2A4</v>
          </cell>
        </row>
        <row r="131">
          <cell r="D131" t="str">
            <v>ARNU36GSVA4</v>
          </cell>
        </row>
        <row r="132">
          <cell r="D132" t="str">
            <v>ARNU36GTNC4</v>
          </cell>
        </row>
        <row r="133">
          <cell r="D133" t="str">
            <v>ARNU36GV2A4</v>
          </cell>
        </row>
        <row r="134">
          <cell r="D134" t="str">
            <v>ARNU42GM2A4</v>
          </cell>
        </row>
        <row r="135">
          <cell r="D135" t="str">
            <v>ARNU42GTMC4</v>
          </cell>
        </row>
        <row r="136">
          <cell r="D136" t="str">
            <v>ARNU48GBRZ4</v>
          </cell>
        </row>
        <row r="137">
          <cell r="D137" t="str">
            <v>ARNU48GM3A4</v>
          </cell>
        </row>
        <row r="138">
          <cell r="D138" t="str">
            <v>ARNU48GTMC4</v>
          </cell>
        </row>
        <row r="139">
          <cell r="D139" t="str">
            <v>ARNU48GV2A4</v>
          </cell>
        </row>
        <row r="140">
          <cell r="D140" t="str">
            <v>ARNU54GM3A4</v>
          </cell>
        </row>
        <row r="141">
          <cell r="D141" t="str">
            <v>ARNU54GTMC4</v>
          </cell>
        </row>
        <row r="142">
          <cell r="D142" t="str">
            <v>ARNU76GB8A4</v>
          </cell>
        </row>
        <row r="143">
          <cell r="D143" t="str">
            <v>ARNU76GB8Z4</v>
          </cell>
        </row>
        <row r="144">
          <cell r="D144" t="str">
            <v>ARNU96GB8A4</v>
          </cell>
        </row>
        <row r="145">
          <cell r="D145" t="str">
            <v>ARNU96GB8Z4</v>
          </cell>
        </row>
        <row r="146">
          <cell r="D146" t="str">
            <v>ARUB060GSS4</v>
          </cell>
        </row>
        <row r="147">
          <cell r="D147" t="str">
            <v>ARUM080LTE5</v>
          </cell>
        </row>
        <row r="148">
          <cell r="D148" t="str">
            <v>ARUM100LTE5</v>
          </cell>
        </row>
        <row r="149">
          <cell r="D149" t="str">
            <v>ARUM120LTE5</v>
          </cell>
        </row>
        <row r="150">
          <cell r="D150" t="str">
            <v>ARUM140LTE5</v>
          </cell>
        </row>
        <row r="151">
          <cell r="D151" t="str">
            <v>ARUM160LTE5</v>
          </cell>
        </row>
        <row r="152">
          <cell r="D152" t="str">
            <v>ARUM180LTE5</v>
          </cell>
        </row>
        <row r="153">
          <cell r="D153" t="str">
            <v>ARUM200LTE5</v>
          </cell>
        </row>
        <row r="154">
          <cell r="D154" t="str">
            <v>ARUM220LTE5</v>
          </cell>
        </row>
        <row r="155">
          <cell r="D155" t="str">
            <v>ARUM240LTE5</v>
          </cell>
        </row>
        <row r="156">
          <cell r="D156" t="str">
            <v>ARUM260LTE5</v>
          </cell>
        </row>
        <row r="157">
          <cell r="D157" t="str">
            <v>ARUN040GSS0</v>
          </cell>
        </row>
        <row r="158">
          <cell r="D158" t="str">
            <v>ARUN040LSS0</v>
          </cell>
        </row>
        <row r="159">
          <cell r="D159" t="str">
            <v>ARUN050GME0</v>
          </cell>
        </row>
        <row r="160">
          <cell r="D160" t="str">
            <v>ARUN050GSL0</v>
          </cell>
        </row>
        <row r="161">
          <cell r="D161" t="str">
            <v>ARUN050GSS0</v>
          </cell>
        </row>
        <row r="162">
          <cell r="D162" t="str">
            <v>ARUN050LMC0</v>
          </cell>
        </row>
        <row r="163">
          <cell r="D163" t="str">
            <v>ARUN050LSS0</v>
          </cell>
        </row>
        <row r="164">
          <cell r="D164" t="str">
            <v>ARUN060GSS0</v>
          </cell>
        </row>
        <row r="165">
          <cell r="D165" t="str">
            <v>ARUN060LSS0</v>
          </cell>
        </row>
        <row r="166">
          <cell r="D166" t="str">
            <v>ARUN080LSS0</v>
          </cell>
        </row>
        <row r="167">
          <cell r="D167" t="str">
            <v>ARUN100LSS0</v>
          </cell>
        </row>
        <row r="168">
          <cell r="D168" t="str">
            <v>ARUN120LSS0</v>
          </cell>
        </row>
        <row r="169">
          <cell r="D169" t="str">
            <v>ARWB080LAS4</v>
          </cell>
        </row>
        <row r="170">
          <cell r="D170" t="str">
            <v>ARWB100LAS4</v>
          </cell>
        </row>
        <row r="171">
          <cell r="D171" t="str">
            <v>ARWB140LAS4</v>
          </cell>
        </row>
        <row r="172">
          <cell r="D172" t="str">
            <v>ARWB200LAS4</v>
          </cell>
        </row>
        <row r="173">
          <cell r="D173" t="str">
            <v>ARWN080LAS4</v>
          </cell>
        </row>
        <row r="174">
          <cell r="D174" t="str">
            <v>ARWN100LAS4</v>
          </cell>
        </row>
        <row r="175">
          <cell r="D175" t="str">
            <v>ARWN140LAS4</v>
          </cell>
        </row>
        <row r="176">
          <cell r="D176" t="str">
            <v>ARWN200LAS4</v>
          </cell>
        </row>
        <row r="177">
          <cell r="D177" t="str">
            <v>ARWN60GA0</v>
          </cell>
        </row>
        <row r="178">
          <cell r="D178" t="str">
            <v>CB09L.N22</v>
          </cell>
        </row>
        <row r="179">
          <cell r="D179" t="str">
            <v>CB12L.N22</v>
          </cell>
        </row>
        <row r="180">
          <cell r="D180" t="str">
            <v>CB18L.N22</v>
          </cell>
        </row>
        <row r="181">
          <cell r="D181" t="str">
            <v>CB24L.N32</v>
          </cell>
        </row>
        <row r="182">
          <cell r="D182" t="str">
            <v>CL09R.N20</v>
          </cell>
        </row>
        <row r="183">
          <cell r="D183" t="str">
            <v>CL12R.N20</v>
          </cell>
        </row>
        <row r="184">
          <cell r="D184" t="str">
            <v>CL18R.N20</v>
          </cell>
        </row>
        <row r="185">
          <cell r="D185" t="str">
            <v>CL24R N30</v>
          </cell>
        </row>
        <row r="186">
          <cell r="D186" t="str">
            <v>CM18.N14</v>
          </cell>
        </row>
        <row r="187">
          <cell r="D187" t="str">
            <v>CM18R.N10</v>
          </cell>
        </row>
        <row r="188">
          <cell r="D188" t="str">
            <v>CM24.N14</v>
          </cell>
        </row>
        <row r="189">
          <cell r="D189" t="str">
            <v>CM24R.N10</v>
          </cell>
        </row>
        <row r="190">
          <cell r="D190" t="str">
            <v>CQ09.NA0</v>
          </cell>
        </row>
        <row r="191">
          <cell r="D191" t="str">
            <v>CQ12.NA0</v>
          </cell>
        </row>
        <row r="192">
          <cell r="D192" t="str">
            <v>CQ18.NA0</v>
          </cell>
        </row>
        <row r="193">
          <cell r="D193" t="str">
            <v>CT09.NR2</v>
          </cell>
        </row>
        <row r="194">
          <cell r="D194" t="str">
            <v>CT09R.NR0</v>
          </cell>
        </row>
        <row r="195">
          <cell r="D195" t="str">
            <v>CT12.NR2</v>
          </cell>
        </row>
        <row r="196">
          <cell r="D196" t="str">
            <v>CT12R.NR0</v>
          </cell>
        </row>
        <row r="197">
          <cell r="D197" t="str">
            <v>CT18.NQ4</v>
          </cell>
        </row>
        <row r="198">
          <cell r="D198" t="str">
            <v>CT18R.NQ0</v>
          </cell>
        </row>
        <row r="199">
          <cell r="D199" t="str">
            <v>CT24.NP4</v>
          </cell>
        </row>
        <row r="200">
          <cell r="D200" t="str">
            <v>CT24R.NP0</v>
          </cell>
        </row>
        <row r="201">
          <cell r="D201" t="str">
            <v>CV09.NE2</v>
          </cell>
        </row>
        <row r="202">
          <cell r="D202" t="str">
            <v>CV12.NE2</v>
          </cell>
        </row>
        <row r="203">
          <cell r="D203" t="str">
            <v>DC09RQ.NSJ</v>
          </cell>
        </row>
        <row r="204">
          <cell r="D204" t="str">
            <v>DC09RQ.NSJ / UL2</v>
          </cell>
        </row>
        <row r="205">
          <cell r="D205" t="str">
            <v>DC12RQ.NSJ</v>
          </cell>
        </row>
        <row r="206">
          <cell r="D206" t="str">
            <v>DC12RQ.NSJ / UL2</v>
          </cell>
        </row>
        <row r="207">
          <cell r="D207" t="str">
            <v>DC18RQ.NSK</v>
          </cell>
        </row>
        <row r="208">
          <cell r="D208" t="str">
            <v>DC18RQ.NSK / UL2</v>
          </cell>
        </row>
        <row r="209">
          <cell r="D209" t="str">
            <v>DC24RQ.NSK</v>
          </cell>
        </row>
        <row r="210">
          <cell r="D210" t="str">
            <v>DC24RQ.NSK / U24</v>
          </cell>
        </row>
        <row r="211">
          <cell r="D211" t="str">
            <v>DM07RP.NSJ</v>
          </cell>
        </row>
        <row r="212">
          <cell r="D212" t="str">
            <v>DM09RP.NSJ</v>
          </cell>
        </row>
        <row r="213">
          <cell r="D213" t="str">
            <v>DM09RP.NSJ / UL2</v>
          </cell>
        </row>
        <row r="214">
          <cell r="D214" t="str">
            <v>DM12RP.NSJ</v>
          </cell>
        </row>
        <row r="215">
          <cell r="D215" t="str">
            <v>DM12RP.NSJ / UL2</v>
          </cell>
        </row>
        <row r="216">
          <cell r="D216" t="str">
            <v>DM18RP.NSK</v>
          </cell>
        </row>
        <row r="217">
          <cell r="D217" t="str">
            <v>DM18RP.NSK / UL2</v>
          </cell>
        </row>
        <row r="218">
          <cell r="D218" t="str">
            <v>DM24RP.NSK</v>
          </cell>
        </row>
        <row r="219">
          <cell r="D219" t="str">
            <v>DM24RP.NSK / UUE</v>
          </cell>
        </row>
        <row r="220">
          <cell r="D220" t="str">
            <v>EX4</v>
          </cell>
        </row>
        <row r="221">
          <cell r="D221" t="str">
            <v>EX5-U21</v>
          </cell>
        </row>
        <row r="222">
          <cell r="D222" t="str">
            <v>EX6-M21</v>
          </cell>
        </row>
        <row r="223">
          <cell r="D223" t="str">
            <v>EX7-M21</v>
          </cell>
        </row>
        <row r="224">
          <cell r="D224" t="str">
            <v>EXV-M30</v>
          </cell>
        </row>
        <row r="225">
          <cell r="D225" t="str">
            <v>FM40AH.UO2</v>
          </cell>
        </row>
        <row r="226">
          <cell r="D226" t="str">
            <v>FM41AH.U32</v>
          </cell>
        </row>
        <row r="227">
          <cell r="D227" t="str">
            <v>FM48AH.U32</v>
          </cell>
        </row>
        <row r="228">
          <cell r="D228" t="str">
            <v>FM49AH.U32</v>
          </cell>
        </row>
        <row r="229">
          <cell r="D229" t="str">
            <v>FM56AH.U32</v>
          </cell>
        </row>
        <row r="230">
          <cell r="D230" t="str">
            <v>FM57AH.U32</v>
          </cell>
        </row>
        <row r="231">
          <cell r="D231" t="str">
            <v>G09WL.NS3 / UL2</v>
          </cell>
        </row>
        <row r="232">
          <cell r="D232" t="str">
            <v>G12WL.NS3 / UL2</v>
          </cell>
        </row>
        <row r="233">
          <cell r="D233" t="str">
            <v>H09AP.NSM / U24</v>
          </cell>
        </row>
        <row r="234">
          <cell r="D234" t="str">
            <v>H12AP.NSM / U24</v>
          </cell>
        </row>
        <row r="235">
          <cell r="D235" t="str">
            <v>HM051M.U42</v>
          </cell>
        </row>
        <row r="236">
          <cell r="D236" t="str">
            <v>HM071M.U42</v>
          </cell>
        </row>
        <row r="237">
          <cell r="D237" t="str">
            <v>HM091M.U42</v>
          </cell>
        </row>
        <row r="238">
          <cell r="D238" t="str">
            <v>HM121M.U32</v>
          </cell>
        </row>
        <row r="239">
          <cell r="D239" t="str">
            <v>HM123M.U32</v>
          </cell>
        </row>
        <row r="240">
          <cell r="D240" t="str">
            <v>HM141M.U32</v>
          </cell>
        </row>
        <row r="241">
          <cell r="D241" t="str">
            <v>HM143M.U32</v>
          </cell>
        </row>
        <row r="242">
          <cell r="D242" t="str">
            <v>HM161M.U32</v>
          </cell>
        </row>
        <row r="243">
          <cell r="D243" t="str">
            <v>HM163M.U32</v>
          </cell>
        </row>
        <row r="244">
          <cell r="D244" t="str">
            <v>HN1610H.NK2</v>
          </cell>
        </row>
        <row r="245">
          <cell r="D245" t="str">
            <v>HN1616.NK3</v>
          </cell>
        </row>
        <row r="246">
          <cell r="D246" t="str">
            <v>HN1616T.NB0</v>
          </cell>
        </row>
        <row r="247">
          <cell r="D247" t="str">
            <v>HN1639.NK3</v>
          </cell>
        </row>
        <row r="248">
          <cell r="D248" t="str">
            <v>HU051.U43</v>
          </cell>
        </row>
        <row r="249">
          <cell r="D249" t="str">
            <v>HU071.U43</v>
          </cell>
        </row>
        <row r="250">
          <cell r="D250" t="str">
            <v>HU091.U43</v>
          </cell>
        </row>
        <row r="251">
          <cell r="D251" t="str">
            <v>HU121.U33</v>
          </cell>
        </row>
        <row r="252">
          <cell r="D252" t="str">
            <v>HU123.U33</v>
          </cell>
        </row>
        <row r="253">
          <cell r="D253" t="str">
            <v>HU141.U33</v>
          </cell>
        </row>
        <row r="254">
          <cell r="D254" t="str">
            <v>HU143.U33</v>
          </cell>
        </row>
        <row r="255">
          <cell r="D255" t="str">
            <v>HU161.U33</v>
          </cell>
        </row>
        <row r="256">
          <cell r="D256" t="str">
            <v>HU161H.U32</v>
          </cell>
        </row>
        <row r="257">
          <cell r="D257" t="str">
            <v>HU163.U33</v>
          </cell>
        </row>
        <row r="258">
          <cell r="D258" t="str">
            <v>KM113.07UU</v>
          </cell>
        </row>
        <row r="259">
          <cell r="D259" t="str">
            <v>KM113.27UU</v>
          </cell>
        </row>
        <row r="260">
          <cell r="D260" t="str">
            <v>KM113.21MV1</v>
          </cell>
        </row>
        <row r="261">
          <cell r="D261" t="str">
            <v>KM113.22MV2</v>
          </cell>
        </row>
        <row r="262">
          <cell r="D262" t="str">
            <v>KM113.32MV2</v>
          </cell>
        </row>
        <row r="263">
          <cell r="D263" t="str">
            <v>KOMCNV10</v>
          </cell>
        </row>
        <row r="264">
          <cell r="D264" t="str">
            <v>KOMVC</v>
          </cell>
        </row>
        <row r="265">
          <cell r="D265" t="str">
            <v>LG-AC-KNX16</v>
          </cell>
        </row>
        <row r="266">
          <cell r="D266" t="str">
            <v>LG-AC-KNX4</v>
          </cell>
        </row>
        <row r="267">
          <cell r="D267" t="str">
            <v>LG-AC-KNX64</v>
          </cell>
        </row>
        <row r="268">
          <cell r="D268" t="str">
            <v>LG-AC-KNX8</v>
          </cell>
        </row>
        <row r="269">
          <cell r="D269" t="str">
            <v>LG-IR-WF-1</v>
          </cell>
        </row>
        <row r="270">
          <cell r="D270" t="str">
            <v>LZ-H025GBA4</v>
          </cell>
        </row>
        <row r="271">
          <cell r="D271" t="str">
            <v>LZ-H035GBA5</v>
          </cell>
        </row>
        <row r="272">
          <cell r="D272" t="str">
            <v>LZ-H050GBA5</v>
          </cell>
        </row>
        <row r="273">
          <cell r="D273" t="str">
            <v>LZ-H050GXH4</v>
          </cell>
        </row>
        <row r="274">
          <cell r="D274" t="str">
            <v>LZ-H050GXN4</v>
          </cell>
        </row>
        <row r="275">
          <cell r="D275" t="str">
            <v>LZ-H080GBA5</v>
          </cell>
        </row>
        <row r="276">
          <cell r="D276" t="str">
            <v>LZ-H080GXH4</v>
          </cell>
        </row>
        <row r="277">
          <cell r="D277" t="str">
            <v>LZ-H080GXN4</v>
          </cell>
        </row>
        <row r="278">
          <cell r="D278" t="str">
            <v>LZ-H100GBA5</v>
          </cell>
        </row>
        <row r="279">
          <cell r="D279" t="str">
            <v>LZ-H100GXH4</v>
          </cell>
        </row>
        <row r="280">
          <cell r="D280" t="str">
            <v>LZ-H100GXN4</v>
          </cell>
        </row>
        <row r="281">
          <cell r="D281" t="str">
            <v>LZ-H150GBA5</v>
          </cell>
        </row>
        <row r="282">
          <cell r="D282" t="str">
            <v>LZ-H200GBA5</v>
          </cell>
        </row>
        <row r="283">
          <cell r="D283" t="str">
            <v>MA09AH1.NF1</v>
          </cell>
        </row>
        <row r="284">
          <cell r="D284" t="str">
            <v>MA12AH1.NF1</v>
          </cell>
        </row>
        <row r="285">
          <cell r="D285" t="str">
            <v>MOV-MV</v>
          </cell>
        </row>
        <row r="286">
          <cell r="D286" t="str">
            <v>MOV-UU</v>
          </cell>
        </row>
        <row r="287">
          <cell r="D287" t="str">
            <v>MT06AH.NR0</v>
          </cell>
        </row>
        <row r="288">
          <cell r="D288" t="str">
            <v>MT06R.NR0</v>
          </cell>
        </row>
        <row r="289">
          <cell r="D289" t="str">
            <v>MT08AH.NR0</v>
          </cell>
        </row>
        <row r="290">
          <cell r="D290" t="str">
            <v>MT08R.NR0</v>
          </cell>
        </row>
        <row r="291">
          <cell r="D291" t="str">
            <v>MT09AH.NU1</v>
          </cell>
        </row>
        <row r="292">
          <cell r="D292" t="str">
            <v>MT11AH.NU1</v>
          </cell>
        </row>
        <row r="293">
          <cell r="D293" t="str">
            <v>MU2M15.UL4</v>
          </cell>
        </row>
        <row r="294">
          <cell r="D294" t="str">
            <v>MU2M17.UL4</v>
          </cell>
        </row>
        <row r="295">
          <cell r="D295" t="str">
            <v>MU2R15.UL0</v>
          </cell>
        </row>
        <row r="296">
          <cell r="D296" t="str">
            <v>MU2R17.UL0</v>
          </cell>
        </row>
        <row r="297">
          <cell r="D297" t="str">
            <v>MU3M19.UE4</v>
          </cell>
        </row>
        <row r="298">
          <cell r="D298" t="str">
            <v>MU3M21.UE4</v>
          </cell>
        </row>
        <row r="299">
          <cell r="D299" t="str">
            <v>MU3R19.UE0</v>
          </cell>
        </row>
        <row r="300">
          <cell r="D300" t="str">
            <v>MU3R21.UE0</v>
          </cell>
        </row>
        <row r="301">
          <cell r="D301" t="str">
            <v>MU4M25.U44</v>
          </cell>
        </row>
        <row r="302">
          <cell r="D302" t="str">
            <v>MU4M27.U44</v>
          </cell>
        </row>
        <row r="303">
          <cell r="D303" t="str">
            <v>MU4R25.U40</v>
          </cell>
        </row>
        <row r="304">
          <cell r="D304" t="str">
            <v>MU4R27.U40</v>
          </cell>
        </row>
        <row r="305">
          <cell r="D305" t="str">
            <v>MU5M30.U44</v>
          </cell>
        </row>
        <row r="306">
          <cell r="D306" t="str">
            <v>MU5M40.UO2</v>
          </cell>
        </row>
        <row r="307">
          <cell r="D307" t="str">
            <v>MU5R30.U40</v>
          </cell>
        </row>
        <row r="308">
          <cell r="D308" t="str">
            <v>P09EN.NSJ / UA3</v>
          </cell>
        </row>
        <row r="309">
          <cell r="D309" t="str">
            <v>P12EN.NSJ / UA3</v>
          </cell>
        </row>
        <row r="310">
          <cell r="D310" t="str">
            <v>P18EN.NSK / UL2</v>
          </cell>
        </row>
        <row r="311">
          <cell r="D311" t="str">
            <v>P24EN.NSK / UUE</v>
          </cell>
        </row>
        <row r="312">
          <cell r="D312" t="str">
            <v>PACEZA000</v>
          </cell>
        </row>
        <row r="313">
          <cell r="D313" t="str">
            <v>PACM5A000</v>
          </cell>
        </row>
        <row r="314">
          <cell r="D314" t="str">
            <v>PACP5A000</v>
          </cell>
        </row>
        <row r="315">
          <cell r="D315" t="str">
            <v>PACS5A000</v>
          </cell>
        </row>
        <row r="316">
          <cell r="D316" t="str">
            <v>PAHCMR000</v>
          </cell>
        </row>
        <row r="317">
          <cell r="D317" t="str">
            <v>PAHCMS000</v>
          </cell>
        </row>
        <row r="318">
          <cell r="D318" t="str">
            <v>PATX13A0E</v>
          </cell>
        </row>
        <row r="319">
          <cell r="D319" t="str">
            <v>PATX20A0E</v>
          </cell>
        </row>
        <row r="320">
          <cell r="D320" t="str">
            <v>PATX25A0E</v>
          </cell>
        </row>
        <row r="321">
          <cell r="D321" t="str">
            <v>PATX35A0E</v>
          </cell>
        </row>
        <row r="322">
          <cell r="D322" t="str">
            <v>PATX50A0E</v>
          </cell>
        </row>
        <row r="323">
          <cell r="D323" t="str">
            <v>PBDP9</v>
          </cell>
        </row>
        <row r="324">
          <cell r="D324" t="str">
            <v>PBSC30</v>
          </cell>
        </row>
        <row r="325">
          <cell r="D325" t="str">
            <v>PBSC40</v>
          </cell>
        </row>
        <row r="326">
          <cell r="D326" t="str">
            <v>PBSGB30</v>
          </cell>
        </row>
        <row r="327">
          <cell r="D327" t="str">
            <v>PBSGB40</v>
          </cell>
        </row>
        <row r="328">
          <cell r="D328" t="str">
            <v>PC09SQ.NSJ</v>
          </cell>
        </row>
        <row r="329">
          <cell r="D329" t="str">
            <v>PC09SQ.NSJ / UA3</v>
          </cell>
        </row>
        <row r="330">
          <cell r="D330" t="str">
            <v>PC12SQ.NSJ</v>
          </cell>
        </row>
        <row r="331">
          <cell r="D331" t="str">
            <v>PC12SQ.NSJ / UA3</v>
          </cell>
        </row>
        <row r="332">
          <cell r="D332" t="str">
            <v>PC18SQ.NSK</v>
          </cell>
        </row>
        <row r="333">
          <cell r="D333" t="str">
            <v>PC18SQ.NSK / UL2</v>
          </cell>
        </row>
        <row r="334">
          <cell r="D334" t="str">
            <v>PC24SQ.NSK</v>
          </cell>
        </row>
        <row r="335">
          <cell r="D335" t="str">
            <v>PC24SQ.NSK / U24</v>
          </cell>
        </row>
        <row r="336">
          <cell r="D336" t="str">
            <v>PDRYCB000</v>
          </cell>
        </row>
        <row r="337">
          <cell r="D337" t="str">
            <v>PDRYCB300</v>
          </cell>
        </row>
        <row r="338">
          <cell r="D338" t="str">
            <v>PDRYCB400</v>
          </cell>
        </row>
        <row r="339">
          <cell r="D339" t="str">
            <v>PDRYCB500</v>
          </cell>
        </row>
        <row r="340">
          <cell r="D340" t="str">
            <v>PES-C0RV0</v>
          </cell>
        </row>
        <row r="341">
          <cell r="D341" t="str">
            <v>PEXPMB000</v>
          </cell>
        </row>
        <row r="342">
          <cell r="D342" t="str">
            <v>PHDHA05B</v>
          </cell>
        </row>
        <row r="343">
          <cell r="D343" t="str">
            <v>PHDHA05T</v>
          </cell>
        </row>
        <row r="344">
          <cell r="D344" t="str">
            <v>PHDHA07B</v>
          </cell>
        </row>
        <row r="345">
          <cell r="D345" t="str">
            <v>PHDHA07T</v>
          </cell>
        </row>
        <row r="346">
          <cell r="D346" t="str">
            <v>PHDPB</v>
          </cell>
        </row>
        <row r="347">
          <cell r="D347" t="str">
            <v>PHLLA</v>
          </cell>
        </row>
        <row r="348">
          <cell r="D348" t="str">
            <v>PHLTA</v>
          </cell>
        </row>
        <row r="349">
          <cell r="D349" t="str">
            <v>PHLTB</v>
          </cell>
        </row>
        <row r="350">
          <cell r="D350" t="str">
            <v>PHLTC</v>
          </cell>
        </row>
        <row r="351">
          <cell r="D351" t="str">
            <v>PHNFP14A0</v>
          </cell>
        </row>
        <row r="352">
          <cell r="D352" t="str">
            <v>PHRSTA0</v>
          </cell>
        </row>
        <row r="353">
          <cell r="D353" t="str">
            <v>PCHLLN000</v>
          </cell>
        </row>
        <row r="354">
          <cell r="D354" t="str">
            <v>PLGMVW100</v>
          </cell>
        </row>
        <row r="355">
          <cell r="D355" t="str">
            <v>PLNWKB000</v>
          </cell>
        </row>
        <row r="356">
          <cell r="D356" t="str">
            <v>PM05SP.NSJ</v>
          </cell>
        </row>
        <row r="357">
          <cell r="D357" t="str">
            <v>PM07SP.NSJ</v>
          </cell>
        </row>
        <row r="358">
          <cell r="D358" t="str">
            <v>PM09SP.NSJ</v>
          </cell>
        </row>
        <row r="359">
          <cell r="D359" t="str">
            <v>PM09SP.NSJ / UA3</v>
          </cell>
        </row>
        <row r="360">
          <cell r="D360" t="str">
            <v>PM12SP.NSJ</v>
          </cell>
        </row>
        <row r="361">
          <cell r="D361" t="str">
            <v>PM12SP.NSJ / UA3</v>
          </cell>
        </row>
        <row r="362">
          <cell r="D362" t="str">
            <v>PM15SP.NSJ</v>
          </cell>
        </row>
        <row r="363">
          <cell r="D363" t="str">
            <v>PM18SP.NSK</v>
          </cell>
        </row>
        <row r="364">
          <cell r="D364" t="str">
            <v>PM18SP.NSK / UL2</v>
          </cell>
        </row>
        <row r="365">
          <cell r="D365" t="str">
            <v>PM24SP.NSK</v>
          </cell>
        </row>
        <row r="366">
          <cell r="D366" t="str">
            <v>PM24SP.NSK / UUE</v>
          </cell>
        </row>
        <row r="367">
          <cell r="D367" t="str">
            <v>PMBD3620</v>
          </cell>
        </row>
        <row r="368">
          <cell r="D368" t="str">
            <v>PMBD3630</v>
          </cell>
        </row>
        <row r="369">
          <cell r="D369" t="str">
            <v>PMBD3640</v>
          </cell>
        </row>
        <row r="370">
          <cell r="D370" t="str">
            <v>PMBL1203F0</v>
          </cell>
        </row>
        <row r="371">
          <cell r="D371" t="str">
            <v>PMBL3620</v>
          </cell>
        </row>
        <row r="372">
          <cell r="D372" t="str">
            <v>PMBL5620</v>
          </cell>
        </row>
        <row r="373">
          <cell r="D373" t="str">
            <v>PMNFP14A1</v>
          </cell>
        </row>
        <row r="374">
          <cell r="D374" t="str">
            <v>PMUB1111A</v>
          </cell>
        </row>
        <row r="375">
          <cell r="D375" t="str">
            <v>PMUB111A</v>
          </cell>
        </row>
        <row r="376">
          <cell r="D376" t="str">
            <v>PMUB11A</v>
          </cell>
        </row>
        <row r="377">
          <cell r="D377" t="str">
            <v>PP485B00K</v>
          </cell>
        </row>
        <row r="378">
          <cell r="D378" t="str">
            <v>PPWRDB000</v>
          </cell>
        </row>
        <row r="379">
          <cell r="D379" t="str">
            <v>PQCSZ250S0</v>
          </cell>
        </row>
        <row r="380">
          <cell r="D380" t="str">
            <v>PQDSBCDVM0</v>
          </cell>
        </row>
        <row r="381">
          <cell r="D381" t="str">
            <v>PQNUD1S40</v>
          </cell>
        </row>
        <row r="382">
          <cell r="D382" t="str">
            <v>PQRCVCL0Q</v>
          </cell>
        </row>
        <row r="383">
          <cell r="D383" t="str">
            <v>PQRCVCL0QW</v>
          </cell>
        </row>
        <row r="384">
          <cell r="D384" t="str">
            <v>PQRCHCA0Q</v>
          </cell>
        </row>
        <row r="385">
          <cell r="D385" t="str">
            <v>PQRCHCA0QW</v>
          </cell>
        </row>
        <row r="386">
          <cell r="D386" t="str">
            <v>PQRSTA0</v>
          </cell>
        </row>
        <row r="387">
          <cell r="D387" t="str">
            <v>PQWRHQ0FDB</v>
          </cell>
        </row>
        <row r="388">
          <cell r="D388" t="str">
            <v>PRAC1</v>
          </cell>
        </row>
        <row r="389">
          <cell r="D389" t="str">
            <v>PRARH1</v>
          </cell>
        </row>
        <row r="390">
          <cell r="D390" t="str">
            <v>PRARS1</v>
          </cell>
        </row>
        <row r="391">
          <cell r="D391" t="str">
            <v>PRCKD21E</v>
          </cell>
        </row>
        <row r="392">
          <cell r="D392" t="str">
            <v>PRCKD41E</v>
          </cell>
        </row>
        <row r="393">
          <cell r="D393" t="str">
            <v>PRCTIL0</v>
          </cell>
        </row>
        <row r="394">
          <cell r="D394" t="str">
            <v>PRDSBM</v>
          </cell>
        </row>
        <row r="395">
          <cell r="D395" t="str">
            <v>PREMTA000</v>
          </cell>
        </row>
        <row r="396">
          <cell r="D396" t="str">
            <v>PREMTA000A</v>
          </cell>
        </row>
        <row r="397">
          <cell r="D397" t="str">
            <v>PREMTA000B</v>
          </cell>
        </row>
        <row r="398">
          <cell r="D398" t="str">
            <v>PREMTB001</v>
          </cell>
        </row>
        <row r="399">
          <cell r="D399" t="str">
            <v>PREMTB100</v>
          </cell>
        </row>
        <row r="400">
          <cell r="D400" t="str">
            <v>PREMTBB01</v>
          </cell>
        </row>
        <row r="401">
          <cell r="D401" t="str">
            <v>PREMTBB10</v>
          </cell>
        </row>
        <row r="402">
          <cell r="D402" t="str">
            <v>PRGK024A0</v>
          </cell>
        </row>
        <row r="403">
          <cell r="D403" t="str">
            <v>PRHR023</v>
          </cell>
        </row>
        <row r="404">
          <cell r="D404" t="str">
            <v>PRHR033</v>
          </cell>
        </row>
        <row r="405">
          <cell r="D405" t="str">
            <v>PRHR043</v>
          </cell>
        </row>
        <row r="406">
          <cell r="D406" t="str">
            <v>PRHR063</v>
          </cell>
        </row>
        <row r="407">
          <cell r="D407" t="str">
            <v>PRHR083</v>
          </cell>
        </row>
        <row r="408">
          <cell r="D408" t="str">
            <v>PRIP0</v>
          </cell>
        </row>
        <row r="409">
          <cell r="D409" t="str">
            <v>PRLDNVS0</v>
          </cell>
        </row>
        <row r="410">
          <cell r="D410" t="str">
            <v>PRLK048A0</v>
          </cell>
        </row>
        <row r="411">
          <cell r="D411" t="str">
            <v>PRLK096A0</v>
          </cell>
        </row>
        <row r="412">
          <cell r="D412" t="str">
            <v>PRODX20</v>
          </cell>
        </row>
        <row r="413">
          <cell r="D413" t="str">
            <v>PRODX30</v>
          </cell>
        </row>
        <row r="414">
          <cell r="D414" t="str">
            <v>PRVC0</v>
          </cell>
        </row>
        <row r="415">
          <cell r="D415" t="str">
            <v>PRVC2</v>
          </cell>
        </row>
        <row r="416">
          <cell r="D416" t="str">
            <v>PRVT120</v>
          </cell>
        </row>
        <row r="417">
          <cell r="D417" t="str">
            <v>PRVT780</v>
          </cell>
        </row>
        <row r="418">
          <cell r="D418" t="str">
            <v>PRVT980</v>
          </cell>
        </row>
        <row r="419">
          <cell r="D419" t="str">
            <v>PTDCM</v>
          </cell>
        </row>
        <row r="420">
          <cell r="D420" t="str">
            <v>PTDCQ</v>
          </cell>
        </row>
        <row r="421">
          <cell r="D421" t="str">
            <v>PTEGM0</v>
          </cell>
        </row>
        <row r="422">
          <cell r="D422" t="str">
            <v>PT-MCHW0</v>
          </cell>
        </row>
        <row r="423">
          <cell r="D423" t="str">
            <v>PTPKM0</v>
          </cell>
        </row>
        <row r="424">
          <cell r="D424" t="str">
            <v>PTPKQ0</v>
          </cell>
        </row>
        <row r="425">
          <cell r="D425" t="str">
            <v>PT-QCHW0</v>
          </cell>
        </row>
        <row r="426">
          <cell r="D426" t="str">
            <v>PT-UMC1</v>
          </cell>
        </row>
        <row r="427">
          <cell r="D427" t="str">
            <v>PT-UQC</v>
          </cell>
        </row>
        <row r="428">
          <cell r="D428" t="str">
            <v>PT-USC</v>
          </cell>
        </row>
        <row r="429">
          <cell r="D429" t="str">
            <v>PT-UTC</v>
          </cell>
        </row>
        <row r="430">
          <cell r="D430" t="str">
            <v>PT-UTD</v>
          </cell>
        </row>
        <row r="431">
          <cell r="D431" t="str">
            <v>PT-UUC</v>
          </cell>
        </row>
        <row r="432">
          <cell r="D432" t="str">
            <v>PT-UUC1</v>
          </cell>
        </row>
        <row r="433">
          <cell r="D433" t="str">
            <v>PT-UUD</v>
          </cell>
        </row>
        <row r="434">
          <cell r="D434" t="str">
            <v>PTVK410</v>
          </cell>
        </row>
        <row r="435">
          <cell r="D435" t="str">
            <v>PTVK420</v>
          </cell>
        </row>
        <row r="436">
          <cell r="D436" t="str">
            <v>PTVK430</v>
          </cell>
        </row>
        <row r="437">
          <cell r="D437" t="str">
            <v>PVDATN000</v>
          </cell>
        </row>
        <row r="438">
          <cell r="D438" t="str">
            <v>PVDSMN000</v>
          </cell>
        </row>
        <row r="439">
          <cell r="D439" t="str">
            <v>PWFCKN000</v>
          </cell>
        </row>
        <row r="440">
          <cell r="D440" t="str">
            <v>PWFMDD200</v>
          </cell>
        </row>
        <row r="441">
          <cell r="D441" t="str">
            <v>PWLRVN000</v>
          </cell>
        </row>
        <row r="442">
          <cell r="D442" t="str">
            <v>PWYREW000</v>
          </cell>
        </row>
        <row r="443">
          <cell r="D443" t="str">
            <v>PZCWRCG3</v>
          </cell>
        </row>
        <row r="444">
          <cell r="D444" t="str">
            <v>S09EQ.NSJ / UA3</v>
          </cell>
        </row>
        <row r="445">
          <cell r="D445" t="str">
            <v>S12EQ.NSJ / UA3</v>
          </cell>
        </row>
        <row r="446">
          <cell r="D446" t="str">
            <v>S18EQ.NSK / UL2</v>
          </cell>
        </row>
        <row r="447">
          <cell r="D447" t="str">
            <v>S24EQ.NSK / U24</v>
          </cell>
        </row>
        <row r="448">
          <cell r="D448" t="str">
            <v>SIMKLIMA</v>
          </cell>
        </row>
        <row r="449">
          <cell r="D449" t="str">
            <v>UB18C.NH0</v>
          </cell>
        </row>
        <row r="450">
          <cell r="D450" t="str">
            <v>UB24C.NH0</v>
          </cell>
        </row>
        <row r="451">
          <cell r="D451" t="str">
            <v>UB70.N94</v>
          </cell>
        </row>
        <row r="452">
          <cell r="D452" t="str">
            <v>UB85.N94</v>
          </cell>
        </row>
        <row r="453">
          <cell r="D453" t="str">
            <v>UJ30.NV2</v>
          </cell>
        </row>
        <row r="454">
          <cell r="D454" t="str">
            <v>UJ36.NV3</v>
          </cell>
        </row>
        <row r="455">
          <cell r="D455" t="str">
            <v>UM30.N14</v>
          </cell>
        </row>
        <row r="456">
          <cell r="D456" t="str">
            <v>UM30R.N10</v>
          </cell>
        </row>
        <row r="457">
          <cell r="D457" t="str">
            <v>UM36.N24</v>
          </cell>
        </row>
        <row r="458">
          <cell r="D458" t="str">
            <v>UM36R.N20</v>
          </cell>
        </row>
        <row r="459">
          <cell r="D459" t="str">
            <v>UM42.N24</v>
          </cell>
        </row>
        <row r="460">
          <cell r="D460" t="str">
            <v>UM42R.N20</v>
          </cell>
        </row>
        <row r="461">
          <cell r="D461" t="str">
            <v>UM48.N34</v>
          </cell>
        </row>
        <row r="462">
          <cell r="D462" t="str">
            <v>UM48R.N30</v>
          </cell>
        </row>
        <row r="463">
          <cell r="D463" t="str">
            <v>UM60.N34</v>
          </cell>
        </row>
        <row r="464">
          <cell r="D464" t="str">
            <v>UM60R.N30</v>
          </cell>
        </row>
        <row r="465">
          <cell r="D465" t="str">
            <v>UP48.NT2</v>
          </cell>
        </row>
        <row r="466">
          <cell r="D466" t="str">
            <v>UT30.NP4</v>
          </cell>
        </row>
        <row r="467">
          <cell r="D467" t="str">
            <v>UT30R.NM0</v>
          </cell>
        </row>
        <row r="468">
          <cell r="D468" t="str">
            <v>UT36.NN2</v>
          </cell>
        </row>
        <row r="469">
          <cell r="D469" t="str">
            <v>UT36R.NM0</v>
          </cell>
        </row>
        <row r="470">
          <cell r="D470" t="str">
            <v>UT42.NM2</v>
          </cell>
        </row>
        <row r="471">
          <cell r="D471" t="str">
            <v>UT42R.NM0</v>
          </cell>
        </row>
        <row r="472">
          <cell r="D472" t="str">
            <v>UT48.NM2</v>
          </cell>
        </row>
        <row r="473">
          <cell r="D473" t="str">
            <v>UT48R.NM0</v>
          </cell>
        </row>
        <row r="474">
          <cell r="D474" t="str">
            <v>UT60.NM2</v>
          </cell>
        </row>
        <row r="475">
          <cell r="D475" t="str">
            <v>UT60R.NM0</v>
          </cell>
        </row>
        <row r="476">
          <cell r="D476" t="str">
            <v>UU09W.UL0</v>
          </cell>
        </row>
        <row r="477">
          <cell r="D477" t="str">
            <v>UU09WR.UL0</v>
          </cell>
        </row>
        <row r="478">
          <cell r="D478" t="str">
            <v>UU12W.UL0</v>
          </cell>
        </row>
        <row r="479">
          <cell r="D479" t="str">
            <v>UU12WR.UL0</v>
          </cell>
        </row>
        <row r="480">
          <cell r="D480" t="str">
            <v>UU18W.UE4</v>
          </cell>
        </row>
        <row r="481">
          <cell r="D481" t="str">
            <v>UU18WC.UL0</v>
          </cell>
        </row>
        <row r="482">
          <cell r="D482" t="str">
            <v>UU18WCR.UL0</v>
          </cell>
        </row>
        <row r="483">
          <cell r="D483" t="str">
            <v>UU18WR.U20</v>
          </cell>
        </row>
        <row r="484">
          <cell r="D484" t="str">
            <v>UU24W.U44</v>
          </cell>
        </row>
        <row r="485">
          <cell r="D485" t="str">
            <v>UU24WC.UE0</v>
          </cell>
        </row>
        <row r="486">
          <cell r="D486" t="str">
            <v>UU24WCR.U20</v>
          </cell>
        </row>
        <row r="487">
          <cell r="D487" t="str">
            <v>UU24WR.U40</v>
          </cell>
        </row>
        <row r="488">
          <cell r="D488" t="str">
            <v>UU30W.U44</v>
          </cell>
        </row>
        <row r="489">
          <cell r="D489" t="str">
            <v>UU30WC.UE0</v>
          </cell>
        </row>
        <row r="490">
          <cell r="D490" t="str">
            <v>UU30WCR.U40</v>
          </cell>
        </row>
        <row r="491">
          <cell r="D491" t="str">
            <v>UU30WR.U40</v>
          </cell>
        </row>
        <row r="492">
          <cell r="D492" t="str">
            <v>UU36W.UO2</v>
          </cell>
        </row>
        <row r="493">
          <cell r="D493" t="str">
            <v>UU36WC.U40</v>
          </cell>
        </row>
        <row r="494">
          <cell r="D494" t="str">
            <v>UU36WCR.U40</v>
          </cell>
        </row>
        <row r="495">
          <cell r="D495" t="str">
            <v>UU36WR.U30</v>
          </cell>
        </row>
        <row r="496">
          <cell r="D496" t="str">
            <v>UU37W.UO2</v>
          </cell>
        </row>
        <row r="497">
          <cell r="D497" t="str">
            <v>UU37WR.U30</v>
          </cell>
        </row>
        <row r="498">
          <cell r="D498" t="str">
            <v>UU42W.U32</v>
          </cell>
        </row>
        <row r="499">
          <cell r="D499" t="str">
            <v>UU42WR.U30</v>
          </cell>
        </row>
        <row r="500">
          <cell r="D500" t="str">
            <v>UU43W.U32</v>
          </cell>
        </row>
        <row r="501">
          <cell r="D501" t="str">
            <v>UU43WR.U30</v>
          </cell>
        </row>
        <row r="502">
          <cell r="D502" t="str">
            <v>UU48W.U32</v>
          </cell>
        </row>
        <row r="503">
          <cell r="D503" t="str">
            <v>UU48WR.U30</v>
          </cell>
        </row>
        <row r="504">
          <cell r="D504" t="str">
            <v>UU49W.U32</v>
          </cell>
        </row>
        <row r="505">
          <cell r="D505" t="str">
            <v>UU49WR.U30</v>
          </cell>
        </row>
        <row r="506">
          <cell r="D506" t="str">
            <v>UU60W.U32</v>
          </cell>
        </row>
        <row r="507">
          <cell r="D507" t="str">
            <v>UU60WR.U30</v>
          </cell>
        </row>
        <row r="508">
          <cell r="D508" t="str">
            <v>UU61W.U32</v>
          </cell>
        </row>
        <row r="509">
          <cell r="D509" t="str">
            <v>UU61WR.U30</v>
          </cell>
        </row>
        <row r="510">
          <cell r="D510" t="str">
            <v>UU70W.U34</v>
          </cell>
        </row>
        <row r="511">
          <cell r="D511" t="str">
            <v>UU85W.U74</v>
          </cell>
        </row>
        <row r="512">
          <cell r="D512" t="str">
            <v>UV18R.N10</v>
          </cell>
        </row>
        <row r="513">
          <cell r="D513" t="str">
            <v>UV24R.N10</v>
          </cell>
        </row>
        <row r="514">
          <cell r="D514" t="str">
            <v>UV30R.N10</v>
          </cell>
        </row>
        <row r="515">
          <cell r="D515" t="str">
            <v>UV36R.N20</v>
          </cell>
        </row>
        <row r="516">
          <cell r="D516" t="str">
            <v>UV42R.N20</v>
          </cell>
        </row>
        <row r="517">
          <cell r="D517" t="str">
            <v>UV48R.N20</v>
          </cell>
        </row>
        <row r="518">
          <cell r="D518" t="str">
            <v>UV60R.N20</v>
          </cell>
        </row>
        <row r="519">
          <cell r="D51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IV114"/>
  <sheetViews>
    <sheetView tabSelected="1" view="pageBreakPreview" topLeftCell="A61" zoomScale="90" zoomScaleNormal="100" zoomScaleSheetLayoutView="90" workbookViewId="0">
      <selection activeCell="C94" sqref="A94:XFD95"/>
    </sheetView>
  </sheetViews>
  <sheetFormatPr defaultColWidth="8.88671875" defaultRowHeight="15"/>
  <cols>
    <col min="1" max="1" width="5.33203125" style="5" customWidth="1"/>
    <col min="2" max="2" width="23.33203125" style="4" customWidth="1"/>
    <col min="3" max="3" width="6" style="5" customWidth="1"/>
    <col min="4" max="4" width="5.88671875" style="5" customWidth="1"/>
    <col min="5" max="5" width="6.44140625" style="6" customWidth="1"/>
    <col min="6" max="6" width="6.21875" style="6" customWidth="1"/>
    <col min="7" max="7" width="3.77734375" style="9" customWidth="1"/>
    <col min="8" max="11" width="3.77734375" style="5" customWidth="1"/>
    <col min="12" max="12" width="3.77734375" style="12" customWidth="1"/>
    <col min="13" max="13" width="3.77734375" style="13" hidden="1" customWidth="1"/>
    <col min="14" max="14" width="4.44140625" style="13" customWidth="1"/>
    <col min="15" max="15" width="4.88671875" style="7" customWidth="1"/>
    <col min="16" max="16" width="4.5546875" style="9" customWidth="1"/>
    <col min="17" max="17" width="3.44140625" style="9" hidden="1" customWidth="1"/>
    <col min="18" max="18" width="4.33203125" style="7" customWidth="1"/>
    <col min="19" max="19" width="4.77734375" style="7" customWidth="1"/>
    <col min="20" max="20" width="5.44140625" style="15" customWidth="1"/>
    <col min="21" max="21" width="3.44140625" style="9" hidden="1" customWidth="1"/>
    <col min="22" max="22" width="5.77734375" style="14" customWidth="1"/>
    <col min="23" max="23" width="5.77734375" style="7" customWidth="1"/>
    <col min="24" max="24" width="5.109375" style="5" bestFit="1" customWidth="1"/>
    <col min="25" max="25" width="16.21875" style="8" bestFit="1" customWidth="1"/>
    <col min="26" max="26" width="4.33203125" style="8" customWidth="1"/>
    <col min="27" max="28" width="5.33203125" style="8" customWidth="1"/>
    <col min="29" max="29" width="26.33203125" style="8" customWidth="1"/>
    <col min="30" max="31" width="5.77734375" style="5" hidden="1" customWidth="1"/>
    <col min="32" max="33" width="4.77734375" style="8" customWidth="1"/>
    <col min="34" max="35" width="4.77734375" customWidth="1"/>
  </cols>
  <sheetData>
    <row r="1" spans="1:55" s="2" customFormat="1" ht="30" customHeight="1">
      <c r="A1" s="207" t="s">
        <v>28</v>
      </c>
      <c r="B1" s="218" t="s">
        <v>8</v>
      </c>
      <c r="C1" s="207" t="s">
        <v>9</v>
      </c>
      <c r="D1" s="207" t="s">
        <v>29</v>
      </c>
      <c r="E1" s="217" t="s">
        <v>7</v>
      </c>
      <c r="F1" s="197"/>
      <c r="G1" s="216" t="s">
        <v>33</v>
      </c>
      <c r="H1" s="216" t="s">
        <v>34</v>
      </c>
      <c r="I1" s="216" t="s">
        <v>34</v>
      </c>
      <c r="J1" s="218" t="s">
        <v>30</v>
      </c>
      <c r="K1" s="218"/>
      <c r="L1" s="218"/>
      <c r="M1" s="219" t="s">
        <v>35</v>
      </c>
      <c r="N1" s="198" t="s">
        <v>121</v>
      </c>
      <c r="O1" s="197"/>
      <c r="P1" s="197"/>
      <c r="Q1" s="197"/>
      <c r="R1" s="198" t="s">
        <v>122</v>
      </c>
      <c r="S1" s="197"/>
      <c r="T1" s="197"/>
      <c r="U1" s="197"/>
      <c r="V1" s="196" t="s">
        <v>31</v>
      </c>
      <c r="W1" s="197"/>
      <c r="X1" s="197"/>
      <c r="Y1" s="196" t="s">
        <v>16</v>
      </c>
      <c r="Z1" s="206" t="s">
        <v>31</v>
      </c>
      <c r="AA1" s="206" t="s">
        <v>119</v>
      </c>
      <c r="AB1" s="206" t="s">
        <v>120</v>
      </c>
      <c r="AC1" s="196" t="s">
        <v>32</v>
      </c>
      <c r="AD1" s="202" t="s">
        <v>88</v>
      </c>
      <c r="AE1" s="203"/>
      <c r="AF1" s="211" t="s">
        <v>79</v>
      </c>
      <c r="AG1" s="215" t="s">
        <v>81</v>
      </c>
      <c r="AH1" s="213" t="s">
        <v>84</v>
      </c>
      <c r="AI1" s="209" t="s">
        <v>86</v>
      </c>
    </row>
    <row r="2" spans="1:55" s="2" customFormat="1" ht="41.25" customHeight="1">
      <c r="A2" s="207"/>
      <c r="B2" s="218"/>
      <c r="C2" s="207"/>
      <c r="D2" s="207"/>
      <c r="E2" s="54" t="s">
        <v>6</v>
      </c>
      <c r="F2" s="54" t="s">
        <v>10</v>
      </c>
      <c r="G2" s="216"/>
      <c r="H2" s="216"/>
      <c r="I2" s="216"/>
      <c r="J2" s="54" t="s">
        <v>4</v>
      </c>
      <c r="K2" s="54" t="s">
        <v>3</v>
      </c>
      <c r="L2" s="55" t="s">
        <v>15</v>
      </c>
      <c r="M2" s="216"/>
      <c r="N2" s="55" t="s">
        <v>36</v>
      </c>
      <c r="O2" s="55" t="s">
        <v>37</v>
      </c>
      <c r="P2" s="55" t="s">
        <v>38</v>
      </c>
      <c r="Q2" s="54" t="s">
        <v>39</v>
      </c>
      <c r="R2" s="55" t="s">
        <v>40</v>
      </c>
      <c r="S2" s="55" t="s">
        <v>37</v>
      </c>
      <c r="T2" s="55" t="s">
        <v>38</v>
      </c>
      <c r="U2" s="54" t="s">
        <v>39</v>
      </c>
      <c r="V2" s="54" t="s">
        <v>41</v>
      </c>
      <c r="W2" s="54" t="s">
        <v>42</v>
      </c>
      <c r="X2" s="54" t="s">
        <v>43</v>
      </c>
      <c r="Y2" s="197"/>
      <c r="Z2" s="207"/>
      <c r="AA2" s="207"/>
      <c r="AB2" s="207"/>
      <c r="AC2" s="197"/>
      <c r="AD2" s="204"/>
      <c r="AE2" s="205"/>
      <c r="AF2" s="212"/>
      <c r="AG2" s="215"/>
      <c r="AH2" s="214"/>
      <c r="AI2" s="210"/>
    </row>
    <row r="3" spans="1:55" s="2" customFormat="1" ht="14.25" customHeight="1" thickBot="1">
      <c r="A3" s="207"/>
      <c r="B3" s="218"/>
      <c r="C3" s="207"/>
      <c r="D3" s="20" t="s">
        <v>25</v>
      </c>
      <c r="E3" s="59" t="s">
        <v>165</v>
      </c>
      <c r="F3" s="59" t="s">
        <v>165</v>
      </c>
      <c r="G3" s="20" t="s">
        <v>1</v>
      </c>
      <c r="H3" s="20" t="s">
        <v>0</v>
      </c>
      <c r="I3" s="20" t="s">
        <v>0</v>
      </c>
      <c r="J3" s="20" t="s">
        <v>135</v>
      </c>
      <c r="K3" s="20" t="s">
        <v>135</v>
      </c>
      <c r="L3" s="20" t="s">
        <v>2</v>
      </c>
      <c r="M3" s="21" t="s">
        <v>44</v>
      </c>
      <c r="N3" s="21" t="s">
        <v>5</v>
      </c>
      <c r="O3" s="59" t="s">
        <v>165</v>
      </c>
      <c r="P3" s="21" t="s">
        <v>13</v>
      </c>
      <c r="Q3" s="22" t="s">
        <v>45</v>
      </c>
      <c r="R3" s="21" t="s">
        <v>5</v>
      </c>
      <c r="S3" s="21" t="s">
        <v>12</v>
      </c>
      <c r="T3" s="21" t="s">
        <v>13</v>
      </c>
      <c r="U3" s="22" t="s">
        <v>45</v>
      </c>
      <c r="V3" s="57" t="s">
        <v>5</v>
      </c>
      <c r="W3" s="57" t="s">
        <v>14</v>
      </c>
      <c r="X3" s="57" t="s">
        <v>18</v>
      </c>
      <c r="Y3" s="197"/>
      <c r="Z3" s="207"/>
      <c r="AA3" s="207"/>
      <c r="AB3" s="207"/>
      <c r="AC3" s="197"/>
      <c r="AD3" s="23" t="s">
        <v>6</v>
      </c>
      <c r="AE3" s="23" t="s">
        <v>10</v>
      </c>
      <c r="AF3" s="23" t="s">
        <v>5</v>
      </c>
      <c r="AG3" s="23" t="s">
        <v>5</v>
      </c>
      <c r="AH3" s="23" t="s">
        <v>5</v>
      </c>
      <c r="AI3" s="19" t="s">
        <v>5</v>
      </c>
    </row>
    <row r="4" spans="1:55" s="2" customFormat="1" ht="24.95" hidden="1" customHeight="1">
      <c r="A4" s="207" t="s">
        <v>90</v>
      </c>
      <c r="B4" s="197" t="s">
        <v>99</v>
      </c>
      <c r="C4" s="207" t="s">
        <v>100</v>
      </c>
      <c r="D4" s="207" t="s">
        <v>98</v>
      </c>
      <c r="E4" s="217" t="s">
        <v>46</v>
      </c>
      <c r="F4" s="197"/>
      <c r="G4" s="216" t="s">
        <v>49</v>
      </c>
      <c r="H4" s="216" t="s">
        <v>97</v>
      </c>
      <c r="I4" s="216" t="s">
        <v>97</v>
      </c>
      <c r="J4" s="218" t="s">
        <v>47</v>
      </c>
      <c r="K4" s="218"/>
      <c r="L4" s="218"/>
      <c r="M4" s="220" t="s">
        <v>52</v>
      </c>
      <c r="N4" s="198" t="s">
        <v>91</v>
      </c>
      <c r="O4" s="197"/>
      <c r="P4" s="197"/>
      <c r="Q4" s="197"/>
      <c r="R4" s="198" t="s">
        <v>92</v>
      </c>
      <c r="S4" s="197"/>
      <c r="T4" s="197"/>
      <c r="U4" s="20"/>
      <c r="V4" s="198" t="s">
        <v>48</v>
      </c>
      <c r="W4" s="197"/>
      <c r="X4" s="197"/>
      <c r="Y4" s="199" t="s">
        <v>93</v>
      </c>
      <c r="Z4" s="208" t="s">
        <v>78</v>
      </c>
      <c r="AA4" s="208" t="s">
        <v>78</v>
      </c>
      <c r="AB4" s="208" t="s">
        <v>78</v>
      </c>
      <c r="AC4" s="197" t="s">
        <v>94</v>
      </c>
      <c r="AD4" s="202" t="s">
        <v>89</v>
      </c>
      <c r="AE4" s="203"/>
      <c r="AF4" s="200" t="s">
        <v>106</v>
      </c>
      <c r="AG4" s="200" t="s">
        <v>83</v>
      </c>
      <c r="AH4" s="213" t="s">
        <v>85</v>
      </c>
      <c r="AI4" s="209" t="s">
        <v>87</v>
      </c>
    </row>
    <row r="5" spans="1:55" s="2" customFormat="1" ht="90" hidden="1" customHeight="1">
      <c r="A5" s="207"/>
      <c r="B5" s="197"/>
      <c r="C5" s="207"/>
      <c r="D5" s="207"/>
      <c r="E5" s="54" t="s">
        <v>102</v>
      </c>
      <c r="F5" s="54" t="s">
        <v>103</v>
      </c>
      <c r="G5" s="216"/>
      <c r="H5" s="216"/>
      <c r="I5" s="216"/>
      <c r="J5" s="54" t="s">
        <v>95</v>
      </c>
      <c r="K5" s="54" t="s">
        <v>96</v>
      </c>
      <c r="L5" s="55" t="s">
        <v>74</v>
      </c>
      <c r="M5" s="216"/>
      <c r="N5" s="55" t="s">
        <v>105</v>
      </c>
      <c r="O5" s="54" t="s">
        <v>53</v>
      </c>
      <c r="P5" s="54" t="s">
        <v>104</v>
      </c>
      <c r="Q5" s="54" t="s">
        <v>54</v>
      </c>
      <c r="R5" s="54" t="s">
        <v>55</v>
      </c>
      <c r="S5" s="54" t="s">
        <v>53</v>
      </c>
      <c r="T5" s="54" t="s">
        <v>104</v>
      </c>
      <c r="U5" s="54" t="s">
        <v>54</v>
      </c>
      <c r="V5" s="54" t="s">
        <v>57</v>
      </c>
      <c r="W5" s="54" t="s">
        <v>58</v>
      </c>
      <c r="X5" s="54" t="s">
        <v>56</v>
      </c>
      <c r="Y5" s="197"/>
      <c r="Z5" s="207"/>
      <c r="AA5" s="207"/>
      <c r="AB5" s="207"/>
      <c r="AC5" s="197"/>
      <c r="AD5" s="204"/>
      <c r="AE5" s="205"/>
      <c r="AF5" s="201"/>
      <c r="AG5" s="201"/>
      <c r="AH5" s="214"/>
      <c r="AI5" s="210"/>
    </row>
    <row r="6" spans="1:55" s="1" customFormat="1" ht="15" hidden="1" customHeight="1" thickBot="1">
      <c r="A6" s="207"/>
      <c r="B6" s="197"/>
      <c r="C6" s="207"/>
      <c r="D6" s="20" t="s">
        <v>25</v>
      </c>
      <c r="E6" s="56" t="s">
        <v>101</v>
      </c>
      <c r="F6" s="56" t="s">
        <v>101</v>
      </c>
      <c r="G6" s="20" t="s">
        <v>1</v>
      </c>
      <c r="H6" s="20" t="s">
        <v>0</v>
      </c>
      <c r="I6" s="20" t="s">
        <v>0</v>
      </c>
      <c r="J6" s="20" t="s">
        <v>135</v>
      </c>
      <c r="K6" s="20" t="s">
        <v>135</v>
      </c>
      <c r="L6" s="20" t="s">
        <v>2</v>
      </c>
      <c r="M6" s="57" t="s">
        <v>44</v>
      </c>
      <c r="N6" s="57" t="s">
        <v>5</v>
      </c>
      <c r="O6" s="56" t="s">
        <v>101</v>
      </c>
      <c r="P6" s="21" t="s">
        <v>13</v>
      </c>
      <c r="Q6" s="22" t="s">
        <v>45</v>
      </c>
      <c r="R6" s="57" t="s">
        <v>5</v>
      </c>
      <c r="S6" s="56" t="s">
        <v>101</v>
      </c>
      <c r="T6" s="21" t="s">
        <v>13</v>
      </c>
      <c r="U6" s="22" t="s">
        <v>45</v>
      </c>
      <c r="V6" s="57" t="s">
        <v>5</v>
      </c>
      <c r="W6" s="57" t="s">
        <v>14</v>
      </c>
      <c r="X6" s="57" t="s">
        <v>18</v>
      </c>
      <c r="Y6" s="197"/>
      <c r="Z6" s="207"/>
      <c r="AA6" s="207"/>
      <c r="AB6" s="207"/>
      <c r="AC6" s="197"/>
      <c r="AD6" s="23" t="s">
        <v>102</v>
      </c>
      <c r="AE6" s="23" t="s">
        <v>103</v>
      </c>
      <c r="AF6" s="23" t="s">
        <v>5</v>
      </c>
      <c r="AG6" s="23" t="s">
        <v>5</v>
      </c>
      <c r="AH6" s="23" t="s">
        <v>5</v>
      </c>
      <c r="AI6" s="19" t="s">
        <v>5</v>
      </c>
    </row>
    <row r="7" spans="1:55" s="1" customFormat="1" ht="30" hidden="1" customHeight="1">
      <c r="A7" s="207" t="s">
        <v>73</v>
      </c>
      <c r="B7" s="197" t="s">
        <v>59</v>
      </c>
      <c r="C7" s="207" t="s">
        <v>60</v>
      </c>
      <c r="D7" s="207" t="s">
        <v>26</v>
      </c>
      <c r="E7" s="217" t="s">
        <v>19</v>
      </c>
      <c r="F7" s="197"/>
      <c r="G7" s="216" t="s">
        <v>64</v>
      </c>
      <c r="H7" s="216" t="s">
        <v>50</v>
      </c>
      <c r="I7" s="216" t="s">
        <v>50</v>
      </c>
      <c r="J7" s="218" t="s">
        <v>61</v>
      </c>
      <c r="K7" s="218"/>
      <c r="L7" s="218"/>
      <c r="M7" s="220" t="s">
        <v>66</v>
      </c>
      <c r="N7" s="198" t="s">
        <v>115</v>
      </c>
      <c r="O7" s="197"/>
      <c r="P7" s="197"/>
      <c r="Q7" s="197"/>
      <c r="R7" s="198" t="s">
        <v>62</v>
      </c>
      <c r="S7" s="197"/>
      <c r="T7" s="197"/>
      <c r="U7" s="197"/>
      <c r="V7" s="198" t="s">
        <v>20</v>
      </c>
      <c r="W7" s="197"/>
      <c r="X7" s="197"/>
      <c r="Y7" s="197" t="s">
        <v>23</v>
      </c>
      <c r="Z7" s="207" t="s">
        <v>77</v>
      </c>
      <c r="AA7" s="207" t="s">
        <v>77</v>
      </c>
      <c r="AB7" s="207" t="s">
        <v>77</v>
      </c>
      <c r="AC7" s="197" t="s">
        <v>63</v>
      </c>
      <c r="AD7" s="202" t="s">
        <v>89</v>
      </c>
      <c r="AE7" s="203"/>
      <c r="AF7" s="200" t="s">
        <v>80</v>
      </c>
      <c r="AG7" s="200" t="s">
        <v>82</v>
      </c>
      <c r="AH7" s="213" t="s">
        <v>116</v>
      </c>
      <c r="AI7" s="209" t="s">
        <v>117</v>
      </c>
    </row>
    <row r="8" spans="1:55" s="1" customFormat="1" ht="50.1" hidden="1" customHeight="1">
      <c r="A8" s="207"/>
      <c r="B8" s="197"/>
      <c r="C8" s="207"/>
      <c r="D8" s="207"/>
      <c r="E8" s="54" t="s">
        <v>21</v>
      </c>
      <c r="F8" s="54" t="s">
        <v>22</v>
      </c>
      <c r="G8" s="216"/>
      <c r="H8" s="216"/>
      <c r="I8" s="216"/>
      <c r="J8" s="54" t="s">
        <v>51</v>
      </c>
      <c r="K8" s="54" t="s">
        <v>65</v>
      </c>
      <c r="L8" s="55" t="s">
        <v>27</v>
      </c>
      <c r="M8" s="216"/>
      <c r="N8" s="55" t="s">
        <v>67</v>
      </c>
      <c r="O8" s="55" t="s">
        <v>75</v>
      </c>
      <c r="P8" s="55" t="s">
        <v>68</v>
      </c>
      <c r="Q8" s="54" t="s">
        <v>69</v>
      </c>
      <c r="R8" s="55" t="s">
        <v>70</v>
      </c>
      <c r="S8" s="55" t="s">
        <v>76</v>
      </c>
      <c r="T8" s="55" t="s">
        <v>68</v>
      </c>
      <c r="U8" s="54" t="s">
        <v>69</v>
      </c>
      <c r="V8" s="54" t="s">
        <v>24</v>
      </c>
      <c r="W8" s="54" t="s">
        <v>71</v>
      </c>
      <c r="X8" s="54" t="s">
        <v>72</v>
      </c>
      <c r="Y8" s="197"/>
      <c r="Z8" s="207"/>
      <c r="AA8" s="207"/>
      <c r="AB8" s="207"/>
      <c r="AC8" s="197"/>
      <c r="AD8" s="204"/>
      <c r="AE8" s="205"/>
      <c r="AF8" s="201"/>
      <c r="AG8" s="201"/>
      <c r="AH8" s="214"/>
      <c r="AI8" s="210"/>
    </row>
    <row r="9" spans="1:55" s="2" customFormat="1" ht="15" hidden="1" customHeight="1" thickBot="1">
      <c r="A9" s="207"/>
      <c r="B9" s="197"/>
      <c r="C9" s="207"/>
      <c r="D9" s="20" t="s">
        <v>25</v>
      </c>
      <c r="E9" s="56" t="s">
        <v>11</v>
      </c>
      <c r="F9" s="56" t="s">
        <v>11</v>
      </c>
      <c r="G9" s="20" t="s">
        <v>1</v>
      </c>
      <c r="H9" s="20" t="s">
        <v>0</v>
      </c>
      <c r="I9" s="20" t="s">
        <v>0</v>
      </c>
      <c r="J9" s="20" t="s">
        <v>135</v>
      </c>
      <c r="K9" s="20" t="s">
        <v>135</v>
      </c>
      <c r="L9" s="20" t="s">
        <v>2</v>
      </c>
      <c r="M9" s="57" t="s">
        <v>44</v>
      </c>
      <c r="N9" s="57" t="s">
        <v>5</v>
      </c>
      <c r="O9" s="21" t="s">
        <v>12</v>
      </c>
      <c r="P9" s="21" t="s">
        <v>13</v>
      </c>
      <c r="Q9" s="22" t="s">
        <v>45</v>
      </c>
      <c r="R9" s="57" t="s">
        <v>5</v>
      </c>
      <c r="S9" s="21" t="s">
        <v>12</v>
      </c>
      <c r="T9" s="21" t="s">
        <v>13</v>
      </c>
      <c r="U9" s="22" t="s">
        <v>45</v>
      </c>
      <c r="V9" s="57" t="s">
        <v>5</v>
      </c>
      <c r="W9" s="57" t="s">
        <v>14</v>
      </c>
      <c r="X9" s="57" t="s">
        <v>18</v>
      </c>
      <c r="Y9" s="197"/>
      <c r="Z9" s="207"/>
      <c r="AA9" s="207"/>
      <c r="AB9" s="207"/>
      <c r="AC9" s="197"/>
      <c r="AD9" s="23" t="s">
        <v>21</v>
      </c>
      <c r="AE9" s="23" t="s">
        <v>22</v>
      </c>
      <c r="AF9" s="23" t="s">
        <v>5</v>
      </c>
      <c r="AG9" s="23" t="s">
        <v>5</v>
      </c>
      <c r="AH9" s="23" t="s">
        <v>5</v>
      </c>
      <c r="AI9" s="19" t="s">
        <v>5</v>
      </c>
    </row>
    <row r="10" spans="1:55" s="11" customFormat="1" ht="12" customHeight="1" thickTop="1">
      <c r="A10" s="53"/>
      <c r="B10" s="39"/>
      <c r="C10" s="40"/>
      <c r="D10" s="42"/>
      <c r="E10" s="41"/>
      <c r="F10" s="41"/>
      <c r="G10" s="40"/>
      <c r="H10" s="42"/>
      <c r="I10" s="42"/>
      <c r="J10" s="43"/>
      <c r="K10" s="43"/>
      <c r="L10" s="42"/>
      <c r="M10" s="42"/>
      <c r="N10" s="44"/>
      <c r="O10" s="44"/>
      <c r="P10" s="45"/>
      <c r="Q10" s="46"/>
      <c r="R10" s="42"/>
      <c r="S10" s="58"/>
      <c r="T10" s="42"/>
      <c r="U10" s="46"/>
      <c r="V10" s="47"/>
      <c r="W10" s="47"/>
      <c r="X10" s="48"/>
      <c r="Y10" s="49"/>
      <c r="Z10" s="52"/>
      <c r="AA10" s="52"/>
      <c r="AB10" s="50"/>
      <c r="AC10" s="51"/>
      <c r="AD10" s="24"/>
      <c r="AE10" s="25"/>
      <c r="AF10" s="26"/>
      <c r="AG10" s="26"/>
      <c r="AH10" s="27"/>
      <c r="AI10" s="17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s="90" customFormat="1" ht="11.25" customHeight="1">
      <c r="A11" s="184" t="s">
        <v>125</v>
      </c>
      <c r="B11" s="73" t="s">
        <v>151</v>
      </c>
      <c r="C11" s="74">
        <v>1</v>
      </c>
      <c r="D11" s="191">
        <v>306</v>
      </c>
      <c r="E11" s="75">
        <v>1400</v>
      </c>
      <c r="F11" s="75"/>
      <c r="G11" s="74">
        <v>300</v>
      </c>
      <c r="H11" s="76" t="s">
        <v>158</v>
      </c>
      <c r="I11" s="76"/>
      <c r="J11" s="77">
        <v>22</v>
      </c>
      <c r="K11" s="76">
        <v>19</v>
      </c>
      <c r="L11" s="76" t="s">
        <v>123</v>
      </c>
      <c r="M11" s="76"/>
      <c r="N11" s="78">
        <v>1.7</v>
      </c>
      <c r="O11" s="79">
        <v>0.14499999999999999</v>
      </c>
      <c r="P11" s="80">
        <v>0</v>
      </c>
      <c r="Q11" s="81"/>
      <c r="R11" s="82">
        <v>5.0999999999999996</v>
      </c>
      <c r="S11" s="76">
        <v>1.39</v>
      </c>
      <c r="T11" s="76">
        <v>0</v>
      </c>
      <c r="U11" s="81" t="s">
        <v>17</v>
      </c>
      <c r="V11" s="61">
        <v>0.78</v>
      </c>
      <c r="W11" s="61">
        <v>3.9</v>
      </c>
      <c r="X11" s="79">
        <v>230</v>
      </c>
      <c r="Y11" s="182" t="s">
        <v>169</v>
      </c>
      <c r="Z11" s="83" t="s">
        <v>130</v>
      </c>
      <c r="AA11" s="83" t="s">
        <v>144</v>
      </c>
      <c r="AB11" s="83" t="s">
        <v>144</v>
      </c>
      <c r="AC11" s="84"/>
      <c r="AD11" s="85" t="e">
        <f ca="1">IF((IF((SUMIF(#REF!,CELL("CONTENTS",A11),#REF!)=0),("*"),(SUMIF(#REF!,CELL("CONTENTS",A11),#REF!))))=E11,"OK","ERROR")</f>
        <v>#REF!</v>
      </c>
      <c r="AE11" s="86" t="e">
        <f ca="1">IF(IF((SUMIF(#REF!,CELL("CONTENTS",A11),#REF!)=0),("*"),(SUMIF(#REF!,CELL("CONTENTS",A11),#REF!)))=F11,"OK","ERROR")</f>
        <v>#REF!</v>
      </c>
      <c r="AF11" s="87">
        <f t="shared" ref="AF11:AF12" si="0">IF(N11="*",0,IF(O11="R410a",0,IF(O11="ELE",0,N11*C11)))</f>
        <v>1.7</v>
      </c>
      <c r="AG11" s="87">
        <f t="shared" ref="AG11:AG12" si="1">IF(R11="*",0,IF(S11="R410a",0,R11*C11))</f>
        <v>5.0999999999999996</v>
      </c>
      <c r="AH11" s="88">
        <v>0</v>
      </c>
      <c r="AI11" s="88">
        <f t="shared" ref="AI11:AI12" si="2">IF(V11="*",0,IF(X11="400",0,IF(X11="400/690",0,V11*C11)))</f>
        <v>0.78</v>
      </c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</row>
    <row r="12" spans="1:55" s="90" customFormat="1" ht="11.25" customHeight="1">
      <c r="A12" s="184"/>
      <c r="B12" s="73"/>
      <c r="C12" s="74">
        <v>1</v>
      </c>
      <c r="D12" s="191"/>
      <c r="E12" s="75"/>
      <c r="F12" s="75">
        <v>1400</v>
      </c>
      <c r="G12" s="74">
        <v>300</v>
      </c>
      <c r="H12" s="76" t="s">
        <v>158</v>
      </c>
      <c r="I12" s="76"/>
      <c r="J12" s="91"/>
      <c r="K12" s="91"/>
      <c r="L12" s="76"/>
      <c r="M12" s="76"/>
      <c r="N12" s="78"/>
      <c r="O12" s="78"/>
      <c r="P12" s="80" t="s">
        <v>166</v>
      </c>
      <c r="Q12" s="81"/>
      <c r="R12" s="82"/>
      <c r="S12" s="76"/>
      <c r="T12" s="76" t="s">
        <v>166</v>
      </c>
      <c r="U12" s="81" t="s">
        <v>17</v>
      </c>
      <c r="V12" s="61">
        <v>0.78</v>
      </c>
      <c r="W12" s="61">
        <v>3.9</v>
      </c>
      <c r="X12" s="79">
        <v>230</v>
      </c>
      <c r="Y12" s="183"/>
      <c r="Z12" s="83" t="s">
        <v>130</v>
      </c>
      <c r="AA12" s="83" t="s">
        <v>144</v>
      </c>
      <c r="AB12" s="83" t="s">
        <v>144</v>
      </c>
      <c r="AC12" s="84"/>
      <c r="AD12" s="85" t="e">
        <f ca="1">IF((IF((SUMIF(#REF!,CELL("CONTENTS",A12),#REF!)=0),("*"),(SUMIF(#REF!,CELL("CONTENTS",A12),#REF!))))=E12,"OK","ERROR")</f>
        <v>#REF!</v>
      </c>
      <c r="AE12" s="86" t="e">
        <f ca="1">IF(IF((SUMIF(#REF!,CELL("CONTENTS",A12),#REF!)=0),("*"),(SUMIF(#REF!,CELL("CONTENTS",A12),#REF!)))=F12,"OK","ERROR")</f>
        <v>#REF!</v>
      </c>
      <c r="AF12" s="87">
        <f t="shared" si="0"/>
        <v>0</v>
      </c>
      <c r="AG12" s="87">
        <f t="shared" si="1"/>
        <v>0</v>
      </c>
      <c r="AH12" s="88">
        <v>0</v>
      </c>
      <c r="AI12" s="88">
        <f t="shared" si="2"/>
        <v>0.78</v>
      </c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</row>
    <row r="13" spans="1:55" s="95" customFormat="1" ht="11.25" customHeight="1">
      <c r="A13" s="184"/>
      <c r="B13" s="186" t="s">
        <v>110</v>
      </c>
      <c r="C13" s="92" t="s">
        <v>130</v>
      </c>
      <c r="D13" s="177" t="s">
        <v>170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7"/>
      <c r="Z13" s="181"/>
      <c r="AA13" s="181"/>
      <c r="AB13" s="181"/>
      <c r="AC13" s="181"/>
      <c r="AD13" s="67" t="e">
        <f ca="1">IF((IF((SUMIF(#REF!,CELL("CONTENTS",A13),#REF!)=0),("*"),(SUMIF(#REF!,CELL("CONTENTS",A13),#REF!))))=E13,"OK","ERROR")</f>
        <v>#REF!</v>
      </c>
      <c r="AE13" s="68" t="e">
        <f ca="1">IF(IF((SUMIF(#REF!,CELL("CONTENTS",A13),#REF!)=0),("*"),(SUMIF(#REF!,CELL("CONTENTS",A13),#REF!)))=F13,"OK","ERROR")</f>
        <v>#REF!</v>
      </c>
      <c r="AF13" s="93"/>
      <c r="AG13" s="93"/>
      <c r="AH13" s="94"/>
      <c r="AI13" s="94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</row>
    <row r="14" spans="1:55" s="95" customFormat="1" ht="11.25" customHeight="1">
      <c r="A14" s="184"/>
      <c r="B14" s="186"/>
      <c r="C14" s="96" t="s">
        <v>111</v>
      </c>
      <c r="D14" s="188" t="s">
        <v>164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90"/>
      <c r="AD14" s="67"/>
      <c r="AE14" s="68"/>
      <c r="AF14" s="93"/>
      <c r="AG14" s="93"/>
      <c r="AH14" s="94"/>
      <c r="AI14" s="94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</row>
    <row r="15" spans="1:55" s="95" customFormat="1" ht="11.25" customHeight="1">
      <c r="A15" s="184"/>
      <c r="B15" s="186"/>
      <c r="C15" s="92" t="s">
        <v>113</v>
      </c>
      <c r="D15" s="174" t="s">
        <v>183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6"/>
      <c r="AD15" s="67"/>
      <c r="AE15" s="68"/>
      <c r="AF15" s="93"/>
      <c r="AG15" s="93"/>
      <c r="AH15" s="94"/>
      <c r="AI15" s="94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</row>
    <row r="16" spans="1:55" s="95" customFormat="1" ht="11.25" customHeight="1">
      <c r="A16" s="184"/>
      <c r="B16" s="186"/>
      <c r="C16" s="92" t="s">
        <v>162</v>
      </c>
      <c r="D16" s="177" t="s">
        <v>163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85" t="e">
        <f ca="1">IF((IF((SUMIF(#REF!,CELL("CONTENTS",A16),#REF!)=0),("*"),(SUMIF(#REF!,CELL("CONTENTS",A16),#REF!))))=E16,"OK","ERROR")</f>
        <v>#REF!</v>
      </c>
      <c r="AE16" s="86" t="e">
        <f ca="1">IF(IF((SUMIF(#REF!,CELL("CONTENTS",A16),#REF!)=0),("*"),(SUMIF(#REF!,CELL("CONTENTS",A16),#REF!)))=F16,"OK","ERROR")</f>
        <v>#REF!</v>
      </c>
      <c r="AF16" s="87"/>
      <c r="AG16" s="87"/>
      <c r="AH16" s="88"/>
      <c r="AI16" s="94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</row>
    <row r="17" spans="1:55" s="95" customFormat="1" ht="11.25" customHeight="1">
      <c r="A17" s="184"/>
      <c r="B17" s="186"/>
      <c r="C17" s="92" t="s">
        <v>118</v>
      </c>
      <c r="D17" s="178" t="s">
        <v>159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9"/>
      <c r="AD17" s="85" t="e">
        <f ca="1">IF((IF((SUMIF(#REF!,CELL("CONTENTS",A17),#REF!)=0),("*"),(SUMIF(#REF!,CELL("CONTENTS",A17),#REF!))))=E17,"OK","ERROR")</f>
        <v>#REF!</v>
      </c>
      <c r="AE17" s="86" t="e">
        <f ca="1">IF(IF((SUMIF(#REF!,CELL("CONTENTS",A17),#REF!)=0),("*"),(SUMIF(#REF!,CELL("CONTENTS",A17),#REF!)))=F17,"OK","ERROR")</f>
        <v>#REF!</v>
      </c>
      <c r="AF17" s="87"/>
      <c r="AG17" s="87"/>
      <c r="AH17" s="88"/>
      <c r="AI17" s="88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</row>
    <row r="18" spans="1:55" s="95" customFormat="1" ht="11.25" customHeight="1">
      <c r="A18" s="184"/>
      <c r="B18" s="186"/>
      <c r="C18" s="92" t="s">
        <v>114</v>
      </c>
      <c r="D18" s="174" t="s">
        <v>161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9"/>
      <c r="AD18" s="67" t="e">
        <f ca="1">IF((IF((SUMIF(#REF!,CELL("CONTENTS",A18),#REF!)=0),("*"),(SUMIF(#REF!,CELL("CONTENTS",A18),#REF!))))=E18,"OK","ERROR")</f>
        <v>#REF!</v>
      </c>
      <c r="AE18" s="68" t="e">
        <f ca="1">IF(IF((SUMIF(#REF!,CELL("CONTENTS",A18),#REF!)=0),("*"),(SUMIF(#REF!,CELL("CONTENTS",A18),#REF!)))=F18,"OK","ERROR")</f>
        <v>#REF!</v>
      </c>
      <c r="AF18" s="93"/>
      <c r="AG18" s="93"/>
      <c r="AH18" s="94"/>
      <c r="AI18" s="94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</row>
    <row r="19" spans="1:55" s="95" customFormat="1" ht="11.25" customHeight="1">
      <c r="A19" s="97"/>
      <c r="B19" s="98"/>
      <c r="C19" s="99"/>
      <c r="D19" s="100"/>
      <c r="E19" s="101"/>
      <c r="F19" s="101"/>
      <c r="G19" s="99"/>
      <c r="H19" s="100"/>
      <c r="I19" s="100"/>
      <c r="J19" s="102"/>
      <c r="K19" s="102"/>
      <c r="L19" s="100"/>
      <c r="M19" s="100"/>
      <c r="N19" s="103"/>
      <c r="O19" s="103"/>
      <c r="P19" s="104"/>
      <c r="Q19" s="105"/>
      <c r="R19" s="106"/>
      <c r="S19" s="100"/>
      <c r="T19" s="100"/>
      <c r="U19" s="105"/>
      <c r="V19" s="107"/>
      <c r="W19" s="107"/>
      <c r="X19" s="108"/>
      <c r="Y19" s="100"/>
      <c r="Z19" s="109"/>
      <c r="AA19" s="109"/>
      <c r="AB19" s="109"/>
      <c r="AC19" s="110"/>
      <c r="AD19" s="67"/>
      <c r="AE19" s="68"/>
      <c r="AF19" s="93"/>
      <c r="AG19" s="93"/>
      <c r="AH19" s="94"/>
      <c r="AI19" s="94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</row>
    <row r="20" spans="1:55" s="90" customFormat="1" ht="11.25" customHeight="1">
      <c r="A20" s="184" t="s">
        <v>153</v>
      </c>
      <c r="B20" s="73" t="s">
        <v>152</v>
      </c>
      <c r="C20" s="74">
        <v>1</v>
      </c>
      <c r="D20" s="191">
        <v>146</v>
      </c>
      <c r="E20" s="75">
        <v>900</v>
      </c>
      <c r="F20" s="75"/>
      <c r="G20" s="74">
        <v>300</v>
      </c>
      <c r="H20" s="76" t="s">
        <v>158</v>
      </c>
      <c r="I20" s="76"/>
      <c r="J20" s="77">
        <v>21</v>
      </c>
      <c r="K20" s="76">
        <v>19</v>
      </c>
      <c r="L20" s="76" t="s">
        <v>123</v>
      </c>
      <c r="M20" s="76"/>
      <c r="N20" s="78">
        <v>1.8</v>
      </c>
      <c r="O20" s="79">
        <v>0.14499999999999999</v>
      </c>
      <c r="P20" s="80">
        <v>0</v>
      </c>
      <c r="Q20" s="81"/>
      <c r="R20" s="82">
        <v>3.1</v>
      </c>
      <c r="S20" s="76">
        <v>1.39</v>
      </c>
      <c r="T20" s="76">
        <v>0</v>
      </c>
      <c r="U20" s="81" t="s">
        <v>17</v>
      </c>
      <c r="V20" s="61">
        <v>0.38500000000000001</v>
      </c>
      <c r="W20" s="61">
        <v>2.5</v>
      </c>
      <c r="X20" s="79">
        <v>230</v>
      </c>
      <c r="Y20" s="182" t="s">
        <v>168</v>
      </c>
      <c r="Z20" s="83" t="s">
        <v>130</v>
      </c>
      <c r="AA20" s="83" t="s">
        <v>144</v>
      </c>
      <c r="AB20" s="83" t="s">
        <v>144</v>
      </c>
      <c r="AC20" s="84"/>
      <c r="AD20" s="85" t="e">
        <f ca="1">IF((IF((SUMIF(#REF!,CELL("CONTENTS",A20),#REF!)=0),("*"),(SUMIF(#REF!,CELL("CONTENTS",A20),#REF!))))=E20,"OK","ERROR")</f>
        <v>#REF!</v>
      </c>
      <c r="AE20" s="86" t="e">
        <f ca="1">IF(IF((SUMIF(#REF!,CELL("CONTENTS",A20),#REF!)=0),("*"),(SUMIF(#REF!,CELL("CONTENTS",A20),#REF!)))=F20,"OK","ERROR")</f>
        <v>#REF!</v>
      </c>
      <c r="AF20" s="87">
        <f t="shared" ref="AF20:AF21" si="3">IF(N20="*",0,IF(O20="R410a",0,IF(O20="ELE",0,N20*C20)))</f>
        <v>1.8</v>
      </c>
      <c r="AG20" s="87">
        <f t="shared" ref="AG20:AG21" si="4">IF(R20="*",0,IF(S20="R410a",0,R20*C20))</f>
        <v>3.1</v>
      </c>
      <c r="AH20" s="88">
        <v>0</v>
      </c>
      <c r="AI20" s="88">
        <f t="shared" ref="AI20:AI21" si="5">IF(V20="*",0,IF(X20="400",0,IF(X20="400/690",0,V20*C20)))</f>
        <v>0.38500000000000001</v>
      </c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</row>
    <row r="21" spans="1:55" s="90" customFormat="1" ht="11.25" customHeight="1">
      <c r="A21" s="184"/>
      <c r="B21" s="73"/>
      <c r="C21" s="74">
        <v>1</v>
      </c>
      <c r="D21" s="191"/>
      <c r="E21" s="75"/>
      <c r="F21" s="75">
        <v>900</v>
      </c>
      <c r="G21" s="74">
        <v>300</v>
      </c>
      <c r="H21" s="76" t="s">
        <v>158</v>
      </c>
      <c r="I21" s="76"/>
      <c r="J21" s="91"/>
      <c r="K21" s="91"/>
      <c r="L21" s="76"/>
      <c r="M21" s="76"/>
      <c r="N21" s="78"/>
      <c r="O21" s="78"/>
      <c r="P21" s="80" t="s">
        <v>166</v>
      </c>
      <c r="Q21" s="81"/>
      <c r="R21" s="82"/>
      <c r="S21" s="76"/>
      <c r="T21" s="76" t="s">
        <v>166</v>
      </c>
      <c r="U21" s="81" t="s">
        <v>17</v>
      </c>
      <c r="V21" s="61">
        <v>0.38500000000000001</v>
      </c>
      <c r="W21" s="61">
        <v>2.5</v>
      </c>
      <c r="X21" s="79">
        <v>230</v>
      </c>
      <c r="Y21" s="183"/>
      <c r="Z21" s="83" t="s">
        <v>130</v>
      </c>
      <c r="AA21" s="83" t="s">
        <v>144</v>
      </c>
      <c r="AB21" s="83" t="s">
        <v>144</v>
      </c>
      <c r="AC21" s="84"/>
      <c r="AD21" s="85" t="e">
        <f ca="1">IF((IF((SUMIF(#REF!,CELL("CONTENTS",A21),#REF!)=0),("*"),(SUMIF(#REF!,CELL("CONTENTS",A21),#REF!))))=E21,"OK","ERROR")</f>
        <v>#REF!</v>
      </c>
      <c r="AE21" s="86" t="e">
        <f ca="1">IF(IF((SUMIF(#REF!,CELL("CONTENTS",A21),#REF!)=0),("*"),(SUMIF(#REF!,CELL("CONTENTS",A21),#REF!)))=F21,"OK","ERROR")</f>
        <v>#REF!</v>
      </c>
      <c r="AF21" s="87">
        <f t="shared" si="3"/>
        <v>0</v>
      </c>
      <c r="AG21" s="87">
        <f t="shared" si="4"/>
        <v>0</v>
      </c>
      <c r="AH21" s="88">
        <v>0</v>
      </c>
      <c r="AI21" s="88">
        <f t="shared" si="5"/>
        <v>0.38500000000000001</v>
      </c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</row>
    <row r="22" spans="1:55" s="95" customFormat="1" ht="11.25" customHeight="1">
      <c r="A22" s="184"/>
      <c r="B22" s="186" t="s">
        <v>110</v>
      </c>
      <c r="C22" s="92" t="s">
        <v>130</v>
      </c>
      <c r="D22" s="177" t="s">
        <v>170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7"/>
      <c r="Z22" s="181"/>
      <c r="AA22" s="181"/>
      <c r="AB22" s="181"/>
      <c r="AC22" s="181"/>
      <c r="AD22" s="67" t="e">
        <f ca="1">IF((IF((SUMIF(#REF!,CELL("CONTENTS",A22),#REF!)=0),("*"),(SUMIF(#REF!,CELL("CONTENTS",A22),#REF!))))=E22,"OK","ERROR")</f>
        <v>#REF!</v>
      </c>
      <c r="AE22" s="68" t="e">
        <f ca="1">IF(IF((SUMIF(#REF!,CELL("CONTENTS",A22),#REF!)=0),("*"),(SUMIF(#REF!,CELL("CONTENTS",A22),#REF!)))=F22,"OK","ERROR")</f>
        <v>#REF!</v>
      </c>
      <c r="AF22" s="93"/>
      <c r="AG22" s="93"/>
      <c r="AH22" s="94"/>
      <c r="AI22" s="94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</row>
    <row r="23" spans="1:55" s="95" customFormat="1" ht="11.25" customHeight="1">
      <c r="A23" s="184"/>
      <c r="B23" s="186"/>
      <c r="C23" s="96" t="s">
        <v>111</v>
      </c>
      <c r="D23" s="188" t="s">
        <v>164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90"/>
      <c r="AD23" s="67"/>
      <c r="AE23" s="68"/>
      <c r="AF23" s="93"/>
      <c r="AG23" s="93"/>
      <c r="AH23" s="94"/>
      <c r="AI23" s="94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</row>
    <row r="24" spans="1:55" s="95" customFormat="1" ht="11.25" customHeight="1">
      <c r="A24" s="184"/>
      <c r="B24" s="186"/>
      <c r="C24" s="92" t="s">
        <v>113</v>
      </c>
      <c r="D24" s="174" t="s">
        <v>183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6"/>
      <c r="AD24" s="67"/>
      <c r="AE24" s="68"/>
      <c r="AF24" s="93"/>
      <c r="AG24" s="93"/>
      <c r="AH24" s="94"/>
      <c r="AI24" s="94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</row>
    <row r="25" spans="1:55" s="95" customFormat="1" ht="11.25" customHeight="1">
      <c r="A25" s="184"/>
      <c r="B25" s="186"/>
      <c r="C25" s="92" t="s">
        <v>162</v>
      </c>
      <c r="D25" s="177" t="s">
        <v>163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85" t="e">
        <f ca="1">IF((IF((SUMIF(#REF!,CELL("CONTENTS",A25),#REF!)=0),("*"),(SUMIF(#REF!,CELL("CONTENTS",A25),#REF!))))=E25,"OK","ERROR")</f>
        <v>#REF!</v>
      </c>
      <c r="AE25" s="86" t="e">
        <f ca="1">IF(IF((SUMIF(#REF!,CELL("CONTENTS",A25),#REF!)=0),("*"),(SUMIF(#REF!,CELL("CONTENTS",A25),#REF!)))=F25,"OK","ERROR")</f>
        <v>#REF!</v>
      </c>
      <c r="AF25" s="87"/>
      <c r="AG25" s="87"/>
      <c r="AH25" s="88"/>
      <c r="AI25" s="94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</row>
    <row r="26" spans="1:55" s="95" customFormat="1" ht="11.25" customHeight="1">
      <c r="A26" s="184"/>
      <c r="B26" s="186"/>
      <c r="C26" s="92" t="s">
        <v>118</v>
      </c>
      <c r="D26" s="178" t="s">
        <v>159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9"/>
      <c r="AD26" s="85" t="e">
        <f ca="1">IF((IF((SUMIF(#REF!,CELL("CONTENTS",A26),#REF!)=0),("*"),(SUMIF(#REF!,CELL("CONTENTS",A26),#REF!))))=E26,"OK","ERROR")</f>
        <v>#REF!</v>
      </c>
      <c r="AE26" s="86" t="e">
        <f ca="1">IF(IF((SUMIF(#REF!,CELL("CONTENTS",A26),#REF!)=0),("*"),(SUMIF(#REF!,CELL("CONTENTS",A26),#REF!)))=F26,"OK","ERROR")</f>
        <v>#REF!</v>
      </c>
      <c r="AF26" s="87"/>
      <c r="AG26" s="87"/>
      <c r="AH26" s="88"/>
      <c r="AI26" s="88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</row>
    <row r="27" spans="1:55" s="95" customFormat="1" ht="11.25" customHeight="1">
      <c r="A27" s="184"/>
      <c r="B27" s="186"/>
      <c r="C27" s="92" t="s">
        <v>114</v>
      </c>
      <c r="D27" s="174" t="s">
        <v>161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9"/>
      <c r="AD27" s="67" t="e">
        <f ca="1">IF((IF((SUMIF(#REF!,CELL("CONTENTS",A27),#REF!)=0),("*"),(SUMIF(#REF!,CELL("CONTENTS",A27),#REF!))))=E27,"OK","ERROR")</f>
        <v>#REF!</v>
      </c>
      <c r="AE27" s="68" t="e">
        <f ca="1">IF(IF((SUMIF(#REF!,CELL("CONTENTS",A27),#REF!)=0),("*"),(SUMIF(#REF!,CELL("CONTENTS",A27),#REF!)))=F27,"OK","ERROR")</f>
        <v>#REF!</v>
      </c>
      <c r="AF27" s="93"/>
      <c r="AG27" s="93"/>
      <c r="AH27" s="94"/>
      <c r="AI27" s="94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</row>
    <row r="28" spans="1:55" s="95" customFormat="1" ht="11.25" customHeight="1">
      <c r="A28" s="97"/>
      <c r="B28" s="98"/>
      <c r="C28" s="99"/>
      <c r="D28" s="100"/>
      <c r="E28" s="101"/>
      <c r="F28" s="101"/>
      <c r="G28" s="99"/>
      <c r="H28" s="100"/>
      <c r="I28" s="100"/>
      <c r="J28" s="102"/>
      <c r="K28" s="102"/>
      <c r="L28" s="100"/>
      <c r="M28" s="100"/>
      <c r="N28" s="103"/>
      <c r="O28" s="103"/>
      <c r="P28" s="104"/>
      <c r="Q28" s="105"/>
      <c r="R28" s="106"/>
      <c r="S28" s="100"/>
      <c r="T28" s="100"/>
      <c r="U28" s="105"/>
      <c r="V28" s="107"/>
      <c r="W28" s="107"/>
      <c r="X28" s="108"/>
      <c r="Y28" s="100"/>
      <c r="Z28" s="109"/>
      <c r="AA28" s="109"/>
      <c r="AB28" s="109"/>
      <c r="AC28" s="110"/>
      <c r="AD28" s="67"/>
      <c r="AE28" s="68"/>
      <c r="AF28" s="93"/>
      <c r="AG28" s="93"/>
      <c r="AH28" s="94"/>
      <c r="AI28" s="94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</row>
    <row r="29" spans="1:55" s="90" customFormat="1" ht="11.25" customHeight="1">
      <c r="A29" s="184" t="s">
        <v>136</v>
      </c>
      <c r="B29" s="73" t="s">
        <v>167</v>
      </c>
      <c r="C29" s="74">
        <v>0</v>
      </c>
      <c r="D29" s="191">
        <v>306</v>
      </c>
      <c r="E29" s="75">
        <v>1400</v>
      </c>
      <c r="F29" s="75"/>
      <c r="G29" s="74">
        <v>300</v>
      </c>
      <c r="H29" s="76" t="s">
        <v>158</v>
      </c>
      <c r="I29" s="76"/>
      <c r="J29" s="77">
        <v>22</v>
      </c>
      <c r="K29" s="76">
        <v>19</v>
      </c>
      <c r="L29" s="76" t="s">
        <v>123</v>
      </c>
      <c r="M29" s="76"/>
      <c r="N29" s="78">
        <v>1.7</v>
      </c>
      <c r="O29" s="79">
        <v>0.14499999999999999</v>
      </c>
      <c r="P29" s="80">
        <v>0</v>
      </c>
      <c r="Q29" s="81"/>
      <c r="R29" s="82">
        <v>5.0999999999999996</v>
      </c>
      <c r="S29" s="76">
        <v>1.39</v>
      </c>
      <c r="T29" s="76">
        <v>0</v>
      </c>
      <c r="U29" s="81" t="s">
        <v>17</v>
      </c>
      <c r="V29" s="61">
        <v>0.78</v>
      </c>
      <c r="W29" s="61">
        <v>3.9</v>
      </c>
      <c r="X29" s="79">
        <v>230</v>
      </c>
      <c r="Y29" s="182" t="s">
        <v>169</v>
      </c>
      <c r="Z29" s="83" t="s">
        <v>130</v>
      </c>
      <c r="AA29" s="83" t="s">
        <v>144</v>
      </c>
      <c r="AB29" s="83" t="s">
        <v>144</v>
      </c>
      <c r="AC29" s="84"/>
      <c r="AD29" s="85" t="e">
        <f ca="1">IF((IF((SUMIF(#REF!,CELL("CONTENTS",A29),#REF!)=0),("*"),(SUMIF(#REF!,CELL("CONTENTS",A29),#REF!))))=E29,"OK","ERROR")</f>
        <v>#REF!</v>
      </c>
      <c r="AE29" s="86" t="e">
        <f ca="1">IF(IF((SUMIF(#REF!,CELL("CONTENTS",A29),#REF!)=0),("*"),(SUMIF(#REF!,CELL("CONTENTS",A29),#REF!)))=F29,"OK","ERROR")</f>
        <v>#REF!</v>
      </c>
      <c r="AF29" s="87">
        <f t="shared" ref="AF29:AF30" si="6">IF(N29="*",0,IF(O29="R410a",0,IF(O29="ELE",0,N29*C29)))</f>
        <v>0</v>
      </c>
      <c r="AG29" s="87">
        <f t="shared" ref="AG29:AG30" si="7">IF(R29="*",0,IF(S29="R410a",0,R29*C29))</f>
        <v>0</v>
      </c>
      <c r="AH29" s="88">
        <v>0</v>
      </c>
      <c r="AI29" s="88">
        <f t="shared" ref="AI29:AI30" si="8">IF(V29="*",0,IF(X29="400",0,IF(X29="400/690",0,V29*C29)))</f>
        <v>0</v>
      </c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</row>
    <row r="30" spans="1:55" s="90" customFormat="1" ht="11.25" customHeight="1">
      <c r="A30" s="184"/>
      <c r="B30" s="73"/>
      <c r="C30" s="74">
        <v>0</v>
      </c>
      <c r="D30" s="191"/>
      <c r="E30" s="75"/>
      <c r="F30" s="75">
        <v>1400</v>
      </c>
      <c r="G30" s="74">
        <v>300</v>
      </c>
      <c r="H30" s="76" t="s">
        <v>158</v>
      </c>
      <c r="I30" s="76"/>
      <c r="J30" s="91"/>
      <c r="K30" s="91"/>
      <c r="L30" s="76"/>
      <c r="M30" s="76"/>
      <c r="N30" s="78"/>
      <c r="O30" s="78"/>
      <c r="P30" s="80" t="s">
        <v>166</v>
      </c>
      <c r="Q30" s="81"/>
      <c r="R30" s="82"/>
      <c r="S30" s="76"/>
      <c r="T30" s="76" t="s">
        <v>166</v>
      </c>
      <c r="U30" s="81" t="s">
        <v>17</v>
      </c>
      <c r="V30" s="61">
        <v>0.78</v>
      </c>
      <c r="W30" s="61">
        <v>3.9</v>
      </c>
      <c r="X30" s="79">
        <v>230</v>
      </c>
      <c r="Y30" s="183"/>
      <c r="Z30" s="83" t="s">
        <v>130</v>
      </c>
      <c r="AA30" s="83" t="s">
        <v>144</v>
      </c>
      <c r="AB30" s="83" t="s">
        <v>144</v>
      </c>
      <c r="AC30" s="84"/>
      <c r="AD30" s="85" t="e">
        <f ca="1">IF((IF((SUMIF(#REF!,CELL("CONTENTS",A30),#REF!)=0),("*"),(SUMIF(#REF!,CELL("CONTENTS",A30),#REF!))))=E30,"OK","ERROR")</f>
        <v>#REF!</v>
      </c>
      <c r="AE30" s="86" t="e">
        <f ca="1">IF(IF((SUMIF(#REF!,CELL("CONTENTS",A30),#REF!)=0),("*"),(SUMIF(#REF!,CELL("CONTENTS",A30),#REF!)))=F30,"OK","ERROR")</f>
        <v>#REF!</v>
      </c>
      <c r="AF30" s="87">
        <f t="shared" si="6"/>
        <v>0</v>
      </c>
      <c r="AG30" s="87">
        <f t="shared" si="7"/>
        <v>0</v>
      </c>
      <c r="AH30" s="88">
        <v>0</v>
      </c>
      <c r="AI30" s="88">
        <f t="shared" si="8"/>
        <v>0</v>
      </c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</row>
    <row r="31" spans="1:55" s="95" customFormat="1" ht="11.25" customHeight="1">
      <c r="A31" s="184"/>
      <c r="B31" s="186" t="s">
        <v>110</v>
      </c>
      <c r="C31" s="92" t="s">
        <v>130</v>
      </c>
      <c r="D31" s="177" t="s">
        <v>170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7"/>
      <c r="Z31" s="181"/>
      <c r="AA31" s="181"/>
      <c r="AB31" s="181"/>
      <c r="AC31" s="181"/>
      <c r="AD31" s="67" t="e">
        <f ca="1">IF((IF((SUMIF(#REF!,CELL("CONTENTS",A31),#REF!)=0),("*"),(SUMIF(#REF!,CELL("CONTENTS",A31),#REF!))))=E31,"OK","ERROR")</f>
        <v>#REF!</v>
      </c>
      <c r="AE31" s="68" t="e">
        <f ca="1">IF(IF((SUMIF(#REF!,CELL("CONTENTS",A31),#REF!)=0),("*"),(SUMIF(#REF!,CELL("CONTENTS",A31),#REF!)))=F31,"OK","ERROR")</f>
        <v>#REF!</v>
      </c>
      <c r="AF31" s="93"/>
      <c r="AG31" s="93"/>
      <c r="AH31" s="94"/>
      <c r="AI31" s="94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</row>
    <row r="32" spans="1:55" s="95" customFormat="1" ht="11.25" customHeight="1">
      <c r="A32" s="184"/>
      <c r="B32" s="186"/>
      <c r="C32" s="96" t="s">
        <v>111</v>
      </c>
      <c r="D32" s="188" t="s">
        <v>164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90"/>
      <c r="AD32" s="67"/>
      <c r="AE32" s="68"/>
      <c r="AF32" s="93"/>
      <c r="AG32" s="93"/>
      <c r="AH32" s="94"/>
      <c r="AI32" s="94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</row>
    <row r="33" spans="1:55" s="95" customFormat="1" ht="11.25" customHeight="1">
      <c r="A33" s="184"/>
      <c r="B33" s="186"/>
      <c r="C33" s="92" t="s">
        <v>113</v>
      </c>
      <c r="D33" s="174" t="s">
        <v>183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6"/>
      <c r="AD33" s="67"/>
      <c r="AE33" s="68"/>
      <c r="AF33" s="93"/>
      <c r="AG33" s="93"/>
      <c r="AH33" s="94"/>
      <c r="AI33" s="94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</row>
    <row r="34" spans="1:55" s="95" customFormat="1" ht="11.25" customHeight="1">
      <c r="A34" s="184"/>
      <c r="B34" s="186"/>
      <c r="C34" s="92" t="s">
        <v>162</v>
      </c>
      <c r="D34" s="177" t="s">
        <v>163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85" t="e">
        <f ca="1">IF((IF((SUMIF(#REF!,CELL("CONTENTS",A34),#REF!)=0),("*"),(SUMIF(#REF!,CELL("CONTENTS",A34),#REF!))))=E34,"OK","ERROR")</f>
        <v>#REF!</v>
      </c>
      <c r="AE34" s="86" t="e">
        <f ca="1">IF(IF((SUMIF(#REF!,CELL("CONTENTS",A34),#REF!)=0),("*"),(SUMIF(#REF!,CELL("CONTENTS",A34),#REF!)))=F34,"OK","ERROR")</f>
        <v>#REF!</v>
      </c>
      <c r="AF34" s="87"/>
      <c r="AG34" s="87"/>
      <c r="AH34" s="88"/>
      <c r="AI34" s="94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</row>
    <row r="35" spans="1:55" s="95" customFormat="1" ht="11.25" customHeight="1">
      <c r="A35" s="184"/>
      <c r="B35" s="186"/>
      <c r="C35" s="92" t="s">
        <v>118</v>
      </c>
      <c r="D35" s="178" t="s">
        <v>159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9"/>
      <c r="AD35" s="85" t="e">
        <f ca="1">IF((IF((SUMIF(#REF!,CELL("CONTENTS",A35),#REF!)=0),("*"),(SUMIF(#REF!,CELL("CONTENTS",A35),#REF!))))=E35,"OK","ERROR")</f>
        <v>#REF!</v>
      </c>
      <c r="AE35" s="86" t="e">
        <f ca="1">IF(IF((SUMIF(#REF!,CELL("CONTENTS",A35),#REF!)=0),("*"),(SUMIF(#REF!,CELL("CONTENTS",A35),#REF!)))=F35,"OK","ERROR")</f>
        <v>#REF!</v>
      </c>
      <c r="AF35" s="87"/>
      <c r="AG35" s="87"/>
      <c r="AH35" s="88"/>
      <c r="AI35" s="88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</row>
    <row r="36" spans="1:55" s="95" customFormat="1" ht="11.25" customHeight="1">
      <c r="A36" s="184"/>
      <c r="B36" s="186"/>
      <c r="C36" s="92" t="s">
        <v>114</v>
      </c>
      <c r="D36" s="174" t="s">
        <v>161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9"/>
      <c r="AD36" s="67" t="e">
        <f ca="1">IF((IF((SUMIF(#REF!,CELL("CONTENTS",A36),#REF!)=0),("*"),(SUMIF(#REF!,CELL("CONTENTS",A36),#REF!))))=E36,"OK","ERROR")</f>
        <v>#REF!</v>
      </c>
      <c r="AE36" s="68" t="e">
        <f ca="1">IF(IF((SUMIF(#REF!,CELL("CONTENTS",A36),#REF!)=0),("*"),(SUMIF(#REF!,CELL("CONTENTS",A36),#REF!)))=F36,"OK","ERROR")</f>
        <v>#REF!</v>
      </c>
      <c r="AF36" s="93"/>
      <c r="AG36" s="93"/>
      <c r="AH36" s="94"/>
      <c r="AI36" s="94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</row>
    <row r="37" spans="1:55" s="95" customFormat="1" ht="11.25" customHeight="1">
      <c r="A37" s="97"/>
      <c r="B37" s="98" t="s">
        <v>227</v>
      </c>
      <c r="C37" s="99"/>
      <c r="D37" s="100"/>
      <c r="E37" s="101"/>
      <c r="F37" s="101"/>
      <c r="G37" s="99"/>
      <c r="H37" s="100"/>
      <c r="I37" s="100"/>
      <c r="J37" s="102"/>
      <c r="K37" s="102"/>
      <c r="L37" s="100"/>
      <c r="M37" s="100"/>
      <c r="N37" s="103"/>
      <c r="O37" s="103"/>
      <c r="P37" s="104"/>
      <c r="Q37" s="105"/>
      <c r="R37" s="106"/>
      <c r="S37" s="100"/>
      <c r="T37" s="100"/>
      <c r="U37" s="105"/>
      <c r="V37" s="107"/>
      <c r="W37" s="107"/>
      <c r="X37" s="108"/>
      <c r="Y37" s="100"/>
      <c r="Z37" s="109"/>
      <c r="AA37" s="109"/>
      <c r="AB37" s="109"/>
      <c r="AC37" s="110"/>
      <c r="AD37" s="67"/>
      <c r="AE37" s="68"/>
      <c r="AF37" s="93"/>
      <c r="AG37" s="93"/>
      <c r="AH37" s="94"/>
      <c r="AI37" s="94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</row>
    <row r="38" spans="1:55" s="111" customFormat="1" ht="11.25" customHeight="1">
      <c r="A38" s="97"/>
      <c r="B38" s="98"/>
      <c r="C38" s="99"/>
      <c r="D38" s="100"/>
      <c r="E38" s="101"/>
      <c r="F38" s="101"/>
      <c r="G38" s="99"/>
      <c r="H38" s="100"/>
      <c r="I38" s="100"/>
      <c r="J38" s="102"/>
      <c r="K38" s="102"/>
      <c r="L38" s="100"/>
      <c r="M38" s="100"/>
      <c r="N38" s="103"/>
      <c r="O38" s="103"/>
      <c r="P38" s="104"/>
      <c r="Q38" s="105"/>
      <c r="R38" s="106"/>
      <c r="S38" s="100"/>
      <c r="T38" s="100"/>
      <c r="U38" s="105"/>
      <c r="V38" s="107"/>
      <c r="W38" s="107"/>
      <c r="X38" s="108"/>
      <c r="Y38" s="100"/>
      <c r="Z38" s="109"/>
      <c r="AA38" s="109"/>
      <c r="AB38" s="109"/>
      <c r="AC38" s="110"/>
      <c r="AD38" s="67"/>
      <c r="AE38" s="68"/>
      <c r="AF38" s="69"/>
      <c r="AG38" s="69"/>
      <c r="AH38" s="70"/>
      <c r="AI38" s="70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</row>
    <row r="39" spans="1:55" s="90" customFormat="1" ht="11.25" customHeight="1">
      <c r="A39" s="184" t="s">
        <v>126</v>
      </c>
      <c r="B39" s="73" t="s">
        <v>156</v>
      </c>
      <c r="C39" s="74">
        <v>1</v>
      </c>
      <c r="D39" s="191">
        <v>146</v>
      </c>
      <c r="E39" s="75">
        <v>900</v>
      </c>
      <c r="F39" s="75"/>
      <c r="G39" s="74">
        <v>300</v>
      </c>
      <c r="H39" s="76" t="s">
        <v>158</v>
      </c>
      <c r="I39" s="76"/>
      <c r="J39" s="77">
        <v>27</v>
      </c>
      <c r="K39" s="76">
        <v>19</v>
      </c>
      <c r="L39" s="76" t="s">
        <v>123</v>
      </c>
      <c r="M39" s="76"/>
      <c r="N39" s="78">
        <v>3.6</v>
      </c>
      <c r="O39" s="79">
        <v>0.628</v>
      </c>
      <c r="P39" s="80">
        <v>0</v>
      </c>
      <c r="Q39" s="81"/>
      <c r="R39" s="82">
        <v>3.1</v>
      </c>
      <c r="S39" s="76">
        <v>1.39</v>
      </c>
      <c r="T39" s="76">
        <v>0</v>
      </c>
      <c r="U39" s="81" t="s">
        <v>17</v>
      </c>
      <c r="V39" s="61">
        <v>0.38500000000000001</v>
      </c>
      <c r="W39" s="61">
        <v>2.5</v>
      </c>
      <c r="X39" s="79">
        <v>230</v>
      </c>
      <c r="Y39" s="182" t="s">
        <v>168</v>
      </c>
      <c r="Z39" s="83" t="s">
        <v>130</v>
      </c>
      <c r="AA39" s="83" t="s">
        <v>144</v>
      </c>
      <c r="AB39" s="83" t="s">
        <v>144</v>
      </c>
      <c r="AC39" s="84"/>
      <c r="AD39" s="85" t="e">
        <f ca="1">IF((IF((SUMIF(#REF!,CELL("CONTENTS",A39),#REF!)=0),("*"),(SUMIF(#REF!,CELL("CONTENTS",A39),#REF!))))=E39,"OK","ERROR")</f>
        <v>#REF!</v>
      </c>
      <c r="AE39" s="86" t="e">
        <f ca="1">IF(IF((SUMIF(#REF!,CELL("CONTENTS",A39),#REF!)=0),("*"),(SUMIF(#REF!,CELL("CONTENTS",A39),#REF!)))=F39,"OK","ERROR")</f>
        <v>#REF!</v>
      </c>
      <c r="AF39" s="87">
        <f t="shared" ref="AF39:AF41" si="9">IF(N39="*",0,IF(O39="R410a",0,IF(O39="ELE",0,N39*C39)))</f>
        <v>3.6</v>
      </c>
      <c r="AG39" s="87">
        <f t="shared" ref="AG39:AG41" si="10">IF(R39="*",0,IF(S39="R410a",0,R39*C39))</f>
        <v>3.1</v>
      </c>
      <c r="AH39" s="88">
        <v>0</v>
      </c>
      <c r="AI39" s="88">
        <f t="shared" ref="AI39:AI41" si="11">IF(V39="*",0,IF(X39="400",0,IF(X39="400/690",0,V39*C39)))</f>
        <v>0.38500000000000001</v>
      </c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</row>
    <row r="40" spans="1:55" s="90" customFormat="1" ht="11.25" customHeight="1">
      <c r="A40" s="184"/>
      <c r="B40" s="73"/>
      <c r="C40" s="74">
        <v>1</v>
      </c>
      <c r="D40" s="191"/>
      <c r="E40" s="75"/>
      <c r="F40" s="75">
        <v>900</v>
      </c>
      <c r="G40" s="74">
        <v>300</v>
      </c>
      <c r="H40" s="76" t="s">
        <v>158</v>
      </c>
      <c r="I40" s="76"/>
      <c r="J40" s="91"/>
      <c r="K40" s="91"/>
      <c r="L40" s="76"/>
      <c r="M40" s="76"/>
      <c r="N40" s="78"/>
      <c r="O40" s="78"/>
      <c r="P40" s="80" t="s">
        <v>166</v>
      </c>
      <c r="Q40" s="81"/>
      <c r="R40" s="82"/>
      <c r="S40" s="76"/>
      <c r="T40" s="76" t="s">
        <v>166</v>
      </c>
      <c r="U40" s="81" t="s">
        <v>17</v>
      </c>
      <c r="V40" s="61">
        <v>0.38500000000000001</v>
      </c>
      <c r="W40" s="61">
        <v>2.5</v>
      </c>
      <c r="X40" s="79">
        <v>230</v>
      </c>
      <c r="Y40" s="183"/>
      <c r="Z40" s="83" t="s">
        <v>130</v>
      </c>
      <c r="AA40" s="83" t="s">
        <v>144</v>
      </c>
      <c r="AB40" s="83" t="s">
        <v>144</v>
      </c>
      <c r="AC40" s="84"/>
      <c r="AD40" s="85" t="e">
        <f ca="1">IF((IF((SUMIF(#REF!,CELL("CONTENTS",A40),#REF!)=0),("*"),(SUMIF(#REF!,CELL("CONTENTS",A40),#REF!))))=E40,"OK","ERROR")</f>
        <v>#REF!</v>
      </c>
      <c r="AE40" s="86" t="e">
        <f ca="1">IF(IF((SUMIF(#REF!,CELL("CONTENTS",A40),#REF!)=0),("*"),(SUMIF(#REF!,CELL("CONTENTS",A40),#REF!)))=F40,"OK","ERROR")</f>
        <v>#REF!</v>
      </c>
      <c r="AF40" s="87">
        <f t="shared" si="9"/>
        <v>0</v>
      </c>
      <c r="AG40" s="87">
        <f t="shared" si="10"/>
        <v>0</v>
      </c>
      <c r="AH40" s="88">
        <v>0</v>
      </c>
      <c r="AI40" s="88">
        <f t="shared" si="11"/>
        <v>0.38500000000000001</v>
      </c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</row>
    <row r="41" spans="1:55" s="95" customFormat="1" ht="11.25" customHeight="1">
      <c r="A41" s="112" t="s">
        <v>214</v>
      </c>
      <c r="B41" s="73" t="s">
        <v>225</v>
      </c>
      <c r="C41" s="74">
        <v>1</v>
      </c>
      <c r="D41" s="74">
        <v>122</v>
      </c>
      <c r="E41" s="75"/>
      <c r="F41" s="75"/>
      <c r="G41" s="74"/>
      <c r="H41" s="76"/>
      <c r="I41" s="76"/>
      <c r="J41" s="77"/>
      <c r="K41" s="76"/>
      <c r="L41" s="76"/>
      <c r="M41" s="76" t="s">
        <v>17</v>
      </c>
      <c r="N41" s="78">
        <v>2.6</v>
      </c>
      <c r="O41" s="78">
        <v>0</v>
      </c>
      <c r="P41" s="81" t="s">
        <v>215</v>
      </c>
      <c r="Q41" s="81" t="s">
        <v>17</v>
      </c>
      <c r="R41" s="80">
        <v>0</v>
      </c>
      <c r="S41" s="78">
        <v>0</v>
      </c>
      <c r="T41" s="78">
        <v>0</v>
      </c>
      <c r="U41" s="81" t="s">
        <v>17</v>
      </c>
      <c r="V41" s="113">
        <v>2.8</v>
      </c>
      <c r="W41" s="113">
        <v>47</v>
      </c>
      <c r="X41" s="114">
        <v>230</v>
      </c>
      <c r="Y41" s="81" t="s">
        <v>226</v>
      </c>
      <c r="Z41" s="83" t="s">
        <v>130</v>
      </c>
      <c r="AA41" s="83" t="s">
        <v>193</v>
      </c>
      <c r="AB41" s="83" t="s">
        <v>194</v>
      </c>
      <c r="AC41" s="115" t="s">
        <v>216</v>
      </c>
      <c r="AD41" s="67" t="e">
        <f ca="1">IF((IF((SUMIF(#REF!,CELL("CONTENTS",A41),#REF!)=0),("*"),(SUMIF(#REF!,CELL("CONTENTS",A41),#REF!))))=E41,"OK","ERROR")</f>
        <v>#REF!</v>
      </c>
      <c r="AE41" s="68" t="e">
        <f ca="1">IF(IF((SUMIF(#REF!,CELL("CONTENTS",A41),#REF!)=0),("*"),(SUMIF(#REF!,CELL("CONTENTS",A41),#REF!)))=F41,"OK","ERROR")</f>
        <v>#REF!</v>
      </c>
      <c r="AF41" s="93">
        <f t="shared" si="9"/>
        <v>2.6</v>
      </c>
      <c r="AG41" s="93">
        <f t="shared" si="10"/>
        <v>0</v>
      </c>
      <c r="AH41" s="94">
        <v>0</v>
      </c>
      <c r="AI41" s="94">
        <f t="shared" si="11"/>
        <v>2.8</v>
      </c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</row>
    <row r="42" spans="1:55" s="95" customFormat="1" ht="11.25" customHeight="1">
      <c r="A42" s="184"/>
      <c r="B42" s="186" t="s">
        <v>110</v>
      </c>
      <c r="C42" s="92" t="s">
        <v>130</v>
      </c>
      <c r="D42" s="177" t="s">
        <v>170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7"/>
      <c r="Z42" s="181"/>
      <c r="AA42" s="181"/>
      <c r="AB42" s="181"/>
      <c r="AC42" s="181"/>
      <c r="AD42" s="67" t="e">
        <f ca="1">IF((IF((SUMIF(#REF!,CELL("CONTENTS",A42),#REF!)=0),("*"),(SUMIF(#REF!,CELL("CONTENTS",A42),#REF!))))=E42,"OK","ERROR")</f>
        <v>#REF!</v>
      </c>
      <c r="AE42" s="68" t="e">
        <f ca="1">IF(IF((SUMIF(#REF!,CELL("CONTENTS",A42),#REF!)=0),("*"),(SUMIF(#REF!,CELL("CONTENTS",A42),#REF!)))=F42,"OK","ERROR")</f>
        <v>#REF!</v>
      </c>
      <c r="AF42" s="93"/>
      <c r="AG42" s="93"/>
      <c r="AH42" s="94"/>
      <c r="AI42" s="94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</row>
    <row r="43" spans="1:55" s="95" customFormat="1" ht="11.25" customHeight="1">
      <c r="A43" s="184"/>
      <c r="B43" s="186"/>
      <c r="C43" s="96" t="s">
        <v>111</v>
      </c>
      <c r="D43" s="188" t="s">
        <v>164</v>
      </c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90"/>
      <c r="AD43" s="67"/>
      <c r="AE43" s="68"/>
      <c r="AF43" s="93"/>
      <c r="AG43" s="93"/>
      <c r="AH43" s="94"/>
      <c r="AI43" s="94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</row>
    <row r="44" spans="1:55" s="95" customFormat="1" ht="11.25" customHeight="1">
      <c r="A44" s="184"/>
      <c r="B44" s="186"/>
      <c r="C44" s="92" t="s">
        <v>113</v>
      </c>
      <c r="D44" s="174" t="s">
        <v>183</v>
      </c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6"/>
      <c r="AD44" s="67"/>
      <c r="AE44" s="68"/>
      <c r="AF44" s="93"/>
      <c r="AG44" s="93"/>
      <c r="AH44" s="94"/>
      <c r="AI44" s="94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</row>
    <row r="45" spans="1:55" s="95" customFormat="1" ht="11.25" customHeight="1">
      <c r="A45" s="184"/>
      <c r="B45" s="186"/>
      <c r="C45" s="92" t="s">
        <v>162</v>
      </c>
      <c r="D45" s="177" t="s">
        <v>163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85" t="e">
        <f ca="1">IF((IF((SUMIF(#REF!,CELL("CONTENTS",A45),#REF!)=0),("*"),(SUMIF(#REF!,CELL("CONTENTS",A45),#REF!))))=E45,"OK","ERROR")</f>
        <v>#REF!</v>
      </c>
      <c r="AE45" s="86" t="e">
        <f ca="1">IF(IF((SUMIF(#REF!,CELL("CONTENTS",A45),#REF!)=0),("*"),(SUMIF(#REF!,CELL("CONTENTS",A45),#REF!)))=F45,"OK","ERROR")</f>
        <v>#REF!</v>
      </c>
      <c r="AF45" s="87"/>
      <c r="AG45" s="87"/>
      <c r="AH45" s="88"/>
      <c r="AI45" s="94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</row>
    <row r="46" spans="1:55" s="95" customFormat="1" ht="11.25" customHeight="1">
      <c r="A46" s="184"/>
      <c r="B46" s="186"/>
      <c r="C46" s="92" t="s">
        <v>118</v>
      </c>
      <c r="D46" s="178" t="s">
        <v>159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9"/>
      <c r="AD46" s="85" t="e">
        <f ca="1">IF((IF((SUMIF(#REF!,CELL("CONTENTS",A46),#REF!)=0),("*"),(SUMIF(#REF!,CELL("CONTENTS",A46),#REF!))))=E46,"OK","ERROR")</f>
        <v>#REF!</v>
      </c>
      <c r="AE46" s="86" t="e">
        <f ca="1">IF(IF((SUMIF(#REF!,CELL("CONTENTS",A46),#REF!)=0),("*"),(SUMIF(#REF!,CELL("CONTENTS",A46),#REF!)))=F46,"OK","ERROR")</f>
        <v>#REF!</v>
      </c>
      <c r="AF46" s="87"/>
      <c r="AG46" s="87"/>
      <c r="AH46" s="88"/>
      <c r="AI46" s="88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</row>
    <row r="47" spans="1:55" s="95" customFormat="1" ht="11.25" customHeight="1">
      <c r="A47" s="184"/>
      <c r="B47" s="186"/>
      <c r="C47" s="92" t="s">
        <v>114</v>
      </c>
      <c r="D47" s="174" t="s">
        <v>161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9"/>
      <c r="AD47" s="67" t="e">
        <f ca="1">IF((IF((SUMIF(#REF!,CELL("CONTENTS",A47),#REF!)=0),("*"),(SUMIF(#REF!,CELL("CONTENTS",A47),#REF!))))=E47,"OK","ERROR")</f>
        <v>#REF!</v>
      </c>
      <c r="AE47" s="68" t="e">
        <f ca="1">IF(IF((SUMIF(#REF!,CELL("CONTENTS",A47),#REF!)=0),("*"),(SUMIF(#REF!,CELL("CONTENTS",A47),#REF!)))=F47,"OK","ERROR")</f>
        <v>#REF!</v>
      </c>
      <c r="AF47" s="93"/>
      <c r="AG47" s="93"/>
      <c r="AH47" s="94"/>
      <c r="AI47" s="94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</row>
    <row r="48" spans="1:55" s="95" customFormat="1" ht="11.25" customHeight="1">
      <c r="A48" s="97"/>
      <c r="B48" s="98"/>
      <c r="C48" s="99"/>
      <c r="D48" s="100"/>
      <c r="E48" s="101"/>
      <c r="F48" s="101"/>
      <c r="G48" s="99"/>
      <c r="H48" s="100"/>
      <c r="I48" s="100"/>
      <c r="J48" s="102"/>
      <c r="K48" s="102"/>
      <c r="L48" s="100"/>
      <c r="M48" s="100"/>
      <c r="N48" s="103"/>
      <c r="O48" s="103"/>
      <c r="P48" s="104"/>
      <c r="Q48" s="105"/>
      <c r="R48" s="106"/>
      <c r="S48" s="100"/>
      <c r="T48" s="100"/>
      <c r="U48" s="105"/>
      <c r="V48" s="107"/>
      <c r="W48" s="107"/>
      <c r="X48" s="108"/>
      <c r="Y48" s="100"/>
      <c r="Z48" s="109"/>
      <c r="AA48" s="109"/>
      <c r="AB48" s="109"/>
      <c r="AC48" s="110"/>
      <c r="AD48" s="67"/>
      <c r="AE48" s="68"/>
      <c r="AF48" s="93"/>
      <c r="AG48" s="93"/>
      <c r="AH48" s="94"/>
      <c r="AI48" s="94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</row>
    <row r="49" spans="1:55" s="95" customFormat="1" ht="12" customHeight="1">
      <c r="A49" s="184" t="s">
        <v>127</v>
      </c>
      <c r="B49" s="73" t="s">
        <v>171</v>
      </c>
      <c r="C49" s="74">
        <v>1</v>
      </c>
      <c r="D49" s="191">
        <v>656</v>
      </c>
      <c r="E49" s="75">
        <v>6000</v>
      </c>
      <c r="F49" s="75"/>
      <c r="G49" s="74">
        <v>500</v>
      </c>
      <c r="H49" s="76" t="s">
        <v>132</v>
      </c>
      <c r="I49" s="76"/>
      <c r="J49" s="77">
        <v>22</v>
      </c>
      <c r="K49" s="76">
        <v>19</v>
      </c>
      <c r="L49" s="76" t="s">
        <v>123</v>
      </c>
      <c r="M49" s="76" t="s">
        <v>17</v>
      </c>
      <c r="N49" s="78">
        <v>8.3000000000000007</v>
      </c>
      <c r="O49" s="82">
        <v>1.425</v>
      </c>
      <c r="P49" s="81" t="s">
        <v>173</v>
      </c>
      <c r="Q49" s="81" t="s">
        <v>17</v>
      </c>
      <c r="R49" s="117">
        <v>20.3</v>
      </c>
      <c r="S49" s="82">
        <v>3.98</v>
      </c>
      <c r="T49" s="82">
        <v>0</v>
      </c>
      <c r="U49" s="81" t="s">
        <v>17</v>
      </c>
      <c r="V49" s="61">
        <v>3.3</v>
      </c>
      <c r="W49" s="61">
        <v>5.4</v>
      </c>
      <c r="X49" s="79">
        <v>400</v>
      </c>
      <c r="Y49" s="182" t="s">
        <v>172</v>
      </c>
      <c r="Z49" s="83" t="s">
        <v>130</v>
      </c>
      <c r="AA49" s="83" t="s">
        <v>144</v>
      </c>
      <c r="AB49" s="83" t="s">
        <v>144</v>
      </c>
      <c r="AC49" s="84"/>
      <c r="AD49" s="67" t="e">
        <f ca="1">IF((IF((SUMIF(#REF!,CELL("CONTENTS",A49),#REF!)=0),("*"),(SUMIF(#REF!,CELL("CONTENTS",A49),#REF!))))=E49,"OK","ERROR")</f>
        <v>#REF!</v>
      </c>
      <c r="AE49" s="68" t="e">
        <f ca="1">IF(IF((SUMIF(#REF!,CELL("CONTENTS",A49),#REF!)=0),("*"),(SUMIF(#REF!,CELL("CONTENTS",A49),#REF!)))=F49,"OK","ERROR")</f>
        <v>#REF!</v>
      </c>
      <c r="AF49" s="93">
        <f>IF(N49="*",0,IF(O49="R410a",0,IF(O49="ELE",0,N49*C49)))</f>
        <v>8.3000000000000007</v>
      </c>
      <c r="AG49" s="93">
        <f>IF(R49="*",0,IF(S49="R410a",0,R49*C49))</f>
        <v>20.3</v>
      </c>
      <c r="AH49" s="94">
        <f>IF(V49="*",0,IF(X49="230",0,V49*C49))</f>
        <v>3.3</v>
      </c>
      <c r="AI49" s="94">
        <v>0</v>
      </c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</row>
    <row r="50" spans="1:55" s="95" customFormat="1" ht="12" customHeight="1">
      <c r="A50" s="184"/>
      <c r="B50" s="73"/>
      <c r="C50" s="74">
        <v>1</v>
      </c>
      <c r="D50" s="191"/>
      <c r="E50" s="75"/>
      <c r="F50" s="75">
        <v>6000</v>
      </c>
      <c r="G50" s="74">
        <v>500</v>
      </c>
      <c r="H50" s="76" t="s">
        <v>160</v>
      </c>
      <c r="I50" s="76"/>
      <c r="J50" s="91"/>
      <c r="K50" s="91"/>
      <c r="L50" s="76"/>
      <c r="M50" s="76"/>
      <c r="N50" s="78"/>
      <c r="O50" s="78"/>
      <c r="P50" s="80"/>
      <c r="Q50" s="81"/>
      <c r="R50" s="76"/>
      <c r="S50" s="78"/>
      <c r="T50" s="76" t="s">
        <v>166</v>
      </c>
      <c r="U50" s="81" t="s">
        <v>17</v>
      </c>
      <c r="V50" s="61">
        <v>3.3</v>
      </c>
      <c r="W50" s="61">
        <v>5.4</v>
      </c>
      <c r="X50" s="79">
        <v>400</v>
      </c>
      <c r="Y50" s="183"/>
      <c r="Z50" s="83" t="s">
        <v>130</v>
      </c>
      <c r="AA50" s="83" t="s">
        <v>144</v>
      </c>
      <c r="AB50" s="83" t="s">
        <v>144</v>
      </c>
      <c r="AC50" s="84"/>
      <c r="AD50" s="67" t="e">
        <f ca="1">IF((IF((SUMIF(#REF!,CELL("CONTENTS",A50),#REF!)=0),("*"),(SUMIF(#REF!,CELL("CONTENTS",A50),#REF!))))=E50,"OK","ERROR")</f>
        <v>#REF!</v>
      </c>
      <c r="AE50" s="68" t="e">
        <f ca="1">IF(IF((SUMIF(#REF!,CELL("CONTENTS",A50),#REF!)=0),("*"),(SUMIF(#REF!,CELL("CONTENTS",A50),#REF!)))=F50,"OK","ERROR")</f>
        <v>#REF!</v>
      </c>
      <c r="AF50" s="93">
        <f>IF(N50="*",0,IF(O50="R410a",0,IF(O50="ELE",0,N50*C50)))</f>
        <v>0</v>
      </c>
      <c r="AG50" s="93">
        <f>IF(R50="*",0,IF(S50="R410a",0,R50*C50))</f>
        <v>0</v>
      </c>
      <c r="AH50" s="94">
        <f>IF(V50="*",0,IF(X50="230",0,V50*C50))</f>
        <v>3.3</v>
      </c>
      <c r="AI50" s="94">
        <v>0</v>
      </c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</row>
    <row r="51" spans="1:55" s="95" customFormat="1" ht="11.25" customHeight="1">
      <c r="A51" s="184"/>
      <c r="B51" s="186" t="s">
        <v>110</v>
      </c>
      <c r="C51" s="92" t="s">
        <v>130</v>
      </c>
      <c r="D51" s="177" t="s">
        <v>170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7"/>
      <c r="Z51" s="181"/>
      <c r="AA51" s="181"/>
      <c r="AB51" s="181"/>
      <c r="AC51" s="181"/>
      <c r="AD51" s="67" t="e">
        <f ca="1">IF((IF((SUMIF(#REF!,CELL("CONTENTS",A51),#REF!)=0),("*"),(SUMIF(#REF!,CELL("CONTENTS",A51),#REF!))))=E51,"OK","ERROR")</f>
        <v>#REF!</v>
      </c>
      <c r="AE51" s="68" t="e">
        <f ca="1">IF(IF((SUMIF(#REF!,CELL("CONTENTS",A51),#REF!)=0),("*"),(SUMIF(#REF!,CELL("CONTENTS",A51),#REF!)))=F51,"OK","ERROR")</f>
        <v>#REF!</v>
      </c>
      <c r="AF51" s="93"/>
      <c r="AG51" s="93"/>
      <c r="AH51" s="94"/>
      <c r="AI51" s="94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</row>
    <row r="52" spans="1:55" s="95" customFormat="1" ht="11.25" customHeight="1">
      <c r="A52" s="184"/>
      <c r="B52" s="186"/>
      <c r="C52" s="96" t="s">
        <v>111</v>
      </c>
      <c r="D52" s="188" t="s">
        <v>164</v>
      </c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90"/>
      <c r="AD52" s="67"/>
      <c r="AE52" s="68"/>
      <c r="AF52" s="93"/>
      <c r="AG52" s="93"/>
      <c r="AH52" s="94"/>
      <c r="AI52" s="94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</row>
    <row r="53" spans="1:55" s="95" customFormat="1" ht="11.25" customHeight="1">
      <c r="A53" s="184"/>
      <c r="B53" s="186"/>
      <c r="C53" s="92" t="s">
        <v>113</v>
      </c>
      <c r="D53" s="174" t="s">
        <v>183</v>
      </c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6"/>
      <c r="AD53" s="67"/>
      <c r="AE53" s="68"/>
      <c r="AF53" s="93"/>
      <c r="AG53" s="93"/>
      <c r="AH53" s="94"/>
      <c r="AI53" s="94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</row>
    <row r="54" spans="1:55" s="95" customFormat="1" ht="11.25" customHeight="1">
      <c r="A54" s="184"/>
      <c r="B54" s="186"/>
      <c r="C54" s="92" t="s">
        <v>162</v>
      </c>
      <c r="D54" s="177" t="s">
        <v>163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85" t="e">
        <f ca="1">IF((IF((SUMIF(#REF!,CELL("CONTENTS",A54),#REF!)=0),("*"),(SUMIF(#REF!,CELL("CONTENTS",A54),#REF!))))=E54,"OK","ERROR")</f>
        <v>#REF!</v>
      </c>
      <c r="AE54" s="86" t="e">
        <f ca="1">IF(IF((SUMIF(#REF!,CELL("CONTENTS",A54),#REF!)=0),("*"),(SUMIF(#REF!,CELL("CONTENTS",A54),#REF!)))=F54,"OK","ERROR")</f>
        <v>#REF!</v>
      </c>
      <c r="AF54" s="87"/>
      <c r="AG54" s="87"/>
      <c r="AH54" s="88"/>
      <c r="AI54" s="94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</row>
    <row r="55" spans="1:55" s="95" customFormat="1" ht="11.25" customHeight="1">
      <c r="A55" s="184"/>
      <c r="B55" s="186"/>
      <c r="C55" s="92" t="s">
        <v>118</v>
      </c>
      <c r="D55" s="178" t="s">
        <v>159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9"/>
      <c r="AD55" s="85" t="e">
        <f ca="1">IF((IF((SUMIF(#REF!,CELL("CONTENTS",A55),#REF!)=0),("*"),(SUMIF(#REF!,CELL("CONTENTS",A55),#REF!))))=E55,"OK","ERROR")</f>
        <v>#REF!</v>
      </c>
      <c r="AE55" s="86" t="e">
        <f ca="1">IF(IF((SUMIF(#REF!,CELL("CONTENTS",A55),#REF!)=0),("*"),(SUMIF(#REF!,CELL("CONTENTS",A55),#REF!)))=F55,"OK","ERROR")</f>
        <v>#REF!</v>
      </c>
      <c r="AF55" s="87"/>
      <c r="AG55" s="87"/>
      <c r="AH55" s="88"/>
      <c r="AI55" s="88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</row>
    <row r="56" spans="1:55" s="95" customFormat="1" ht="11.25" customHeight="1">
      <c r="A56" s="184"/>
      <c r="B56" s="186"/>
      <c r="C56" s="92" t="s">
        <v>114</v>
      </c>
      <c r="D56" s="174" t="s">
        <v>161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9"/>
      <c r="AD56" s="67" t="e">
        <f ca="1">IF((IF((SUMIF(#REF!,CELL("CONTENTS",A56),#REF!)=0),("*"),(SUMIF(#REF!,CELL("CONTENTS",A56),#REF!))))=E56,"OK","ERROR")</f>
        <v>#REF!</v>
      </c>
      <c r="AE56" s="68" t="e">
        <f ca="1">IF(IF((SUMIF(#REF!,CELL("CONTENTS",A56),#REF!)=0),("*"),(SUMIF(#REF!,CELL("CONTENTS",A56),#REF!)))=F56,"OK","ERROR")</f>
        <v>#REF!</v>
      </c>
      <c r="AF56" s="93"/>
      <c r="AG56" s="93"/>
      <c r="AH56" s="94"/>
      <c r="AI56" s="94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</row>
    <row r="57" spans="1:55" s="95" customFormat="1" ht="11.25" customHeight="1">
      <c r="A57" s="97"/>
      <c r="B57" s="98"/>
      <c r="C57" s="99"/>
      <c r="D57" s="100"/>
      <c r="E57" s="101"/>
      <c r="F57" s="101"/>
      <c r="G57" s="99"/>
      <c r="H57" s="100"/>
      <c r="I57" s="100"/>
      <c r="J57" s="102"/>
      <c r="K57" s="102"/>
      <c r="L57" s="100"/>
      <c r="M57" s="100"/>
      <c r="N57" s="103"/>
      <c r="O57" s="103"/>
      <c r="P57" s="104"/>
      <c r="Q57" s="105"/>
      <c r="R57" s="106"/>
      <c r="S57" s="100"/>
      <c r="T57" s="100"/>
      <c r="U57" s="105"/>
      <c r="V57" s="107"/>
      <c r="W57" s="107"/>
      <c r="X57" s="108"/>
      <c r="Y57" s="100"/>
      <c r="Z57" s="109"/>
      <c r="AA57" s="109"/>
      <c r="AB57" s="109"/>
      <c r="AC57" s="110"/>
      <c r="AD57" s="67"/>
      <c r="AE57" s="68"/>
      <c r="AF57" s="93"/>
      <c r="AG57" s="93"/>
      <c r="AH57" s="94"/>
      <c r="AI57" s="94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</row>
    <row r="58" spans="1:55" s="95" customFormat="1" ht="12" customHeight="1">
      <c r="A58" s="112" t="s">
        <v>128</v>
      </c>
      <c r="B58" s="73" t="s">
        <v>176</v>
      </c>
      <c r="C58" s="74">
        <v>1</v>
      </c>
      <c r="D58" s="76">
        <v>168</v>
      </c>
      <c r="E58" s="75">
        <v>6000</v>
      </c>
      <c r="F58" s="75"/>
      <c r="G58" s="74">
        <v>400</v>
      </c>
      <c r="H58" s="76"/>
      <c r="I58" s="76"/>
      <c r="J58" s="91"/>
      <c r="K58" s="91"/>
      <c r="L58" s="76"/>
      <c r="M58" s="76"/>
      <c r="N58" s="78"/>
      <c r="O58" s="78"/>
      <c r="P58" s="80"/>
      <c r="Q58" s="81"/>
      <c r="R58" s="76"/>
      <c r="S58" s="76"/>
      <c r="T58" s="76"/>
      <c r="U58" s="81" t="s">
        <v>17</v>
      </c>
      <c r="V58" s="61">
        <v>2.4</v>
      </c>
      <c r="W58" s="60">
        <v>3.1</v>
      </c>
      <c r="X58" s="79">
        <v>400</v>
      </c>
      <c r="Y58" s="123" t="s">
        <v>181</v>
      </c>
      <c r="Z58" s="83" t="s">
        <v>130</v>
      </c>
      <c r="AA58" s="83" t="s">
        <v>113</v>
      </c>
      <c r="AB58" s="83"/>
      <c r="AC58" s="84" t="s">
        <v>174</v>
      </c>
      <c r="AD58" s="85" t="e">
        <f ca="1">IF((IF((SUMIF(#REF!,CELL("CONTENTS",A58),#REF!)=0),("*"),(SUMIF(#REF!,CELL("CONTENTS",A58),#REF!))))=E58,"OK","ERROR")</f>
        <v>#REF!</v>
      </c>
      <c r="AE58" s="86" t="e">
        <f ca="1">IF(IF((SUMIF(#REF!,CELL("CONTENTS",A58),#REF!)=0),("*"),(SUMIF(#REF!,CELL("CONTENTS",A58),#REF!)))=F58,"OK","ERROR")</f>
        <v>#REF!</v>
      </c>
      <c r="AF58" s="87">
        <f t="shared" ref="AF58" si="12">IF(N58="*",0,IF(O58="R410a",0,IF(O58="ELE",0,N58*C58)))</f>
        <v>0</v>
      </c>
      <c r="AG58" s="87">
        <f t="shared" ref="AG58" si="13">IF(R58="*",0,IF(S58="R410a",0,R58*C58))</f>
        <v>0</v>
      </c>
      <c r="AH58" s="88">
        <f t="shared" ref="AH58" si="14">IF(V58="*",0,IF(X58="230",0,V58*C58))</f>
        <v>2.4</v>
      </c>
      <c r="AI58" s="94">
        <v>0</v>
      </c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</row>
    <row r="59" spans="1:55" s="95" customFormat="1" ht="12" customHeight="1">
      <c r="A59" s="112" t="s">
        <v>177</v>
      </c>
      <c r="B59" s="73" t="s">
        <v>178</v>
      </c>
      <c r="C59" s="74">
        <v>1</v>
      </c>
      <c r="D59" s="76">
        <v>168</v>
      </c>
      <c r="E59" s="75">
        <v>6700</v>
      </c>
      <c r="F59" s="75"/>
      <c r="G59" s="74">
        <v>400</v>
      </c>
      <c r="H59" s="76"/>
      <c r="I59" s="76"/>
      <c r="J59" s="91"/>
      <c r="K59" s="91"/>
      <c r="L59" s="76"/>
      <c r="M59" s="76"/>
      <c r="N59" s="78"/>
      <c r="O59" s="78"/>
      <c r="P59" s="80"/>
      <c r="Q59" s="81"/>
      <c r="R59" s="76"/>
      <c r="S59" s="76"/>
      <c r="T59" s="76"/>
      <c r="U59" s="81" t="s">
        <v>17</v>
      </c>
      <c r="V59" s="61">
        <v>2.4</v>
      </c>
      <c r="W59" s="60">
        <v>3.1</v>
      </c>
      <c r="X59" s="79">
        <v>400</v>
      </c>
      <c r="Y59" s="123" t="s">
        <v>181</v>
      </c>
      <c r="Z59" s="83" t="s">
        <v>130</v>
      </c>
      <c r="AA59" s="83" t="s">
        <v>113</v>
      </c>
      <c r="AB59" s="83"/>
      <c r="AC59" s="84" t="s">
        <v>174</v>
      </c>
      <c r="AD59" s="85" t="e">
        <f ca="1">IF((IF((SUMIF(#REF!,CELL("CONTENTS",A59),#REF!)=0),("*"),(SUMIF(#REF!,CELL("CONTENTS",A59),#REF!))))=E59,"OK","ERROR")</f>
        <v>#REF!</v>
      </c>
      <c r="AE59" s="86" t="e">
        <f ca="1">IF(IF((SUMIF(#REF!,CELL("CONTENTS",A59),#REF!)=0),("*"),(SUMIF(#REF!,CELL("CONTENTS",A59),#REF!)))=F59,"OK","ERROR")</f>
        <v>#REF!</v>
      </c>
      <c r="AF59" s="87">
        <f t="shared" ref="AF59" si="15">IF(N59="*",0,IF(O59="R410a",0,IF(O59="ELE",0,N59*C59)))</f>
        <v>0</v>
      </c>
      <c r="AG59" s="87">
        <f t="shared" ref="AG59" si="16">IF(R59="*",0,IF(S59="R410a",0,R59*C59))</f>
        <v>0</v>
      </c>
      <c r="AH59" s="88">
        <f t="shared" ref="AH59" si="17">IF(V59="*",0,IF(X59="230",0,V59*C59))</f>
        <v>2.4</v>
      </c>
      <c r="AI59" s="94">
        <v>0</v>
      </c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</row>
    <row r="60" spans="1:55" s="95" customFormat="1" ht="23.25" customHeight="1">
      <c r="A60" s="192"/>
      <c r="B60" s="194" t="s">
        <v>110</v>
      </c>
      <c r="C60" s="92" t="s">
        <v>175</v>
      </c>
      <c r="D60" s="179" t="s">
        <v>180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67" t="e">
        <f ca="1">IF((IF((SUMIF(#REF!,CELL("CONTENTS",A60),#REF!)=0),("*"),(SUMIF(#REF!,CELL("CONTENTS",A60),#REF!))))=E60,"OK","ERROR")</f>
        <v>#REF!</v>
      </c>
      <c r="AE60" s="68" t="e">
        <f ca="1">IF(IF((SUMIF(#REF!,CELL("CONTENTS",A60),#REF!)=0),("*"),(SUMIF(#REF!,CELL("CONTENTS",A60),#REF!)))=F60,"OK","ERROR")</f>
        <v>#REF!</v>
      </c>
      <c r="AF60" s="93"/>
      <c r="AG60" s="93"/>
      <c r="AH60" s="94"/>
      <c r="AI60" s="94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</row>
    <row r="61" spans="1:55" s="95" customFormat="1" ht="12" customHeight="1">
      <c r="A61" s="193"/>
      <c r="B61" s="195"/>
      <c r="C61" s="92" t="s">
        <v>114</v>
      </c>
      <c r="D61" s="179" t="s">
        <v>179</v>
      </c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67" t="e">
        <f ca="1">IF((IF((SUMIF(#REF!,CELL("CONTENTS",A61),#REF!)=0),("*"),(SUMIF(#REF!,CELL("CONTENTS",A61),#REF!))))=E61,"OK","ERROR")</f>
        <v>#REF!</v>
      </c>
      <c r="AE61" s="68" t="e">
        <f ca="1">IF(IF((SUMIF(#REF!,CELL("CONTENTS",A61),#REF!)=0),("*"),(SUMIF(#REF!,CELL("CONTENTS",A61),#REF!)))=F61,"OK","ERROR")</f>
        <v>#REF!</v>
      </c>
      <c r="AF61" s="93"/>
      <c r="AG61" s="93"/>
      <c r="AH61" s="94"/>
      <c r="AI61" s="94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</row>
    <row r="62" spans="1:55" s="72" customFormat="1" ht="12.75" customHeight="1">
      <c r="A62" s="62"/>
      <c r="B62" s="63"/>
      <c r="C62" s="64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6"/>
      <c r="AD62" s="124"/>
      <c r="AE62" s="125"/>
      <c r="AF62" s="126"/>
      <c r="AG62" s="69"/>
      <c r="AH62" s="70"/>
      <c r="AI62" s="70"/>
      <c r="AJ62" s="127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</row>
    <row r="63" spans="1:55" s="95" customFormat="1" ht="12" customHeight="1">
      <c r="A63" s="112" t="s">
        <v>129</v>
      </c>
      <c r="B63" s="73" t="s">
        <v>155</v>
      </c>
      <c r="C63" s="74">
        <v>0</v>
      </c>
      <c r="D63" s="74">
        <v>1</v>
      </c>
      <c r="E63" s="75"/>
      <c r="F63" s="75">
        <v>85</v>
      </c>
      <c r="G63" s="74">
        <v>0</v>
      </c>
      <c r="H63" s="76"/>
      <c r="I63" s="76"/>
      <c r="J63" s="91"/>
      <c r="K63" s="91"/>
      <c r="L63" s="76"/>
      <c r="M63" s="76"/>
      <c r="N63" s="78"/>
      <c r="O63" s="78"/>
      <c r="P63" s="80"/>
      <c r="Q63" s="81"/>
      <c r="R63" s="82"/>
      <c r="S63" s="76"/>
      <c r="T63" s="76"/>
      <c r="U63" s="81" t="s">
        <v>17</v>
      </c>
      <c r="V63" s="128">
        <v>1.2999999999999999E-2</v>
      </c>
      <c r="W63" s="128">
        <v>0</v>
      </c>
      <c r="X63" s="79">
        <v>230</v>
      </c>
      <c r="Y63" s="123" t="s">
        <v>134</v>
      </c>
      <c r="Z63" s="83" t="s">
        <v>130</v>
      </c>
      <c r="AA63" s="83" t="s">
        <v>130</v>
      </c>
      <c r="AB63" s="83" t="s">
        <v>130</v>
      </c>
      <c r="AC63" s="84" t="s">
        <v>146</v>
      </c>
      <c r="AD63" s="85" t="e">
        <f ca="1">IF((IF((SUMIF(#REF!,CELL("CONTENTS",A63),#REF!)=0),("*"),(SUMIF(#REF!,CELL("CONTENTS",A63),#REF!))))=E63,"OK","ERROR")</f>
        <v>#REF!</v>
      </c>
      <c r="AE63" s="86" t="e">
        <f ca="1">IF(IF((SUMIF(#REF!,CELL("CONTENTS",A63),#REF!)=0),("*"),(SUMIF(#REF!,CELL("CONTENTS",A63),#REF!)))=F63,"OK","ERROR")</f>
        <v>#REF!</v>
      </c>
      <c r="AF63" s="87">
        <f t="shared" ref="AF63:AF64" si="18">IF(N63="*",0,IF(O63="R410a",0,IF(O63="ELE",0,N63*C63)))</f>
        <v>0</v>
      </c>
      <c r="AG63" s="87">
        <f t="shared" ref="AG63:AG64" si="19">IF(R63="*",0,IF(S63="R410a",0,R63*C63))</f>
        <v>0</v>
      </c>
      <c r="AH63" s="88">
        <v>0</v>
      </c>
      <c r="AI63" s="129">
        <f t="shared" ref="AI63:AI64" si="20">IF(V63="*",0,IF(X63="400",0,IF(X63="400/690",0,V63*C63)))</f>
        <v>0</v>
      </c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</row>
    <row r="64" spans="1:55" s="95" customFormat="1" ht="12" customHeight="1">
      <c r="A64" s="112" t="s">
        <v>185</v>
      </c>
      <c r="B64" s="73" t="s">
        <v>155</v>
      </c>
      <c r="C64" s="74">
        <v>0</v>
      </c>
      <c r="D64" s="74">
        <v>1</v>
      </c>
      <c r="E64" s="75"/>
      <c r="F64" s="75">
        <v>85</v>
      </c>
      <c r="G64" s="74">
        <v>0</v>
      </c>
      <c r="H64" s="76"/>
      <c r="I64" s="76"/>
      <c r="J64" s="91"/>
      <c r="K64" s="91"/>
      <c r="L64" s="76"/>
      <c r="M64" s="76"/>
      <c r="N64" s="78"/>
      <c r="O64" s="78"/>
      <c r="P64" s="80"/>
      <c r="Q64" s="81"/>
      <c r="R64" s="82"/>
      <c r="S64" s="76"/>
      <c r="T64" s="76"/>
      <c r="U64" s="81" t="s">
        <v>17</v>
      </c>
      <c r="V64" s="128">
        <v>1.2999999999999999E-2</v>
      </c>
      <c r="W64" s="128">
        <v>0</v>
      </c>
      <c r="X64" s="79">
        <v>230</v>
      </c>
      <c r="Y64" s="123" t="s">
        <v>143</v>
      </c>
      <c r="Z64" s="83" t="s">
        <v>130</v>
      </c>
      <c r="AA64" s="83" t="s">
        <v>130</v>
      </c>
      <c r="AB64" s="83" t="s">
        <v>130</v>
      </c>
      <c r="AC64" s="84" t="s">
        <v>146</v>
      </c>
      <c r="AD64" s="85" t="e">
        <f ca="1">IF((IF((SUMIF(#REF!,CELL("CONTENTS",A64),#REF!)=0),("*"),(SUMIF(#REF!,CELL("CONTENTS",A64),#REF!))))=E64,"OK","ERROR")</f>
        <v>#REF!</v>
      </c>
      <c r="AE64" s="86" t="e">
        <f ca="1">IF(IF((SUMIF(#REF!,CELL("CONTENTS",A64),#REF!)=0),("*"),(SUMIF(#REF!,CELL("CONTENTS",A64),#REF!)))=F64,"OK","ERROR")</f>
        <v>#REF!</v>
      </c>
      <c r="AF64" s="87">
        <f t="shared" si="18"/>
        <v>0</v>
      </c>
      <c r="AG64" s="87">
        <f t="shared" si="19"/>
        <v>0</v>
      </c>
      <c r="AH64" s="88">
        <v>0</v>
      </c>
      <c r="AI64" s="129">
        <f t="shared" si="20"/>
        <v>0</v>
      </c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</row>
    <row r="65" spans="1:55" s="95" customFormat="1" ht="12" customHeight="1">
      <c r="A65" s="112" t="s">
        <v>191</v>
      </c>
      <c r="B65" s="73" t="s">
        <v>155</v>
      </c>
      <c r="C65" s="74">
        <v>0</v>
      </c>
      <c r="D65" s="74">
        <v>3</v>
      </c>
      <c r="E65" s="75"/>
      <c r="F65" s="75">
        <v>130</v>
      </c>
      <c r="G65" s="74">
        <v>0</v>
      </c>
      <c r="H65" s="76"/>
      <c r="I65" s="76"/>
      <c r="J65" s="91"/>
      <c r="K65" s="91"/>
      <c r="L65" s="76"/>
      <c r="M65" s="76"/>
      <c r="N65" s="78"/>
      <c r="O65" s="78"/>
      <c r="P65" s="80"/>
      <c r="Q65" s="81"/>
      <c r="R65" s="82"/>
      <c r="S65" s="76"/>
      <c r="T65" s="76"/>
      <c r="U65" s="81" t="s">
        <v>17</v>
      </c>
      <c r="V65" s="128">
        <v>0.28999999999999998</v>
      </c>
      <c r="W65" s="128"/>
      <c r="X65" s="79">
        <v>230</v>
      </c>
      <c r="Y65" s="123" t="s">
        <v>192</v>
      </c>
      <c r="Z65" s="83" t="s">
        <v>130</v>
      </c>
      <c r="AA65" s="83" t="s">
        <v>130</v>
      </c>
      <c r="AB65" s="83" t="s">
        <v>187</v>
      </c>
      <c r="AC65" s="84" t="s">
        <v>146</v>
      </c>
      <c r="AD65" s="67" t="e">
        <f ca="1">IF((IF((SUMIF(#REF!,CELL("CONTENTS",A65),#REF!)=0),("*"),(SUMIF(#REF!,CELL("CONTENTS",A65),#REF!))))=E65,"OK","ERROR")</f>
        <v>#REF!</v>
      </c>
      <c r="AE65" s="68" t="e">
        <f ca="1">IF(IF((SUMIF(#REF!,CELL("CONTENTS",A65),#REF!)=0),("*"),(SUMIF(#REF!,CELL("CONTENTS",A65),#REF!)))=F65,"OK","ERROR")</f>
        <v>#REF!</v>
      </c>
      <c r="AF65" s="93">
        <f>IF(N65="*",0,IF(O65="R410a",0,IF(O65="ELE",0,N65*C65)))</f>
        <v>0</v>
      </c>
      <c r="AG65" s="93">
        <f>IF(R65="*",0,IF(S65="R410a",0,R65*C65))</f>
        <v>0</v>
      </c>
      <c r="AH65" s="94">
        <v>0</v>
      </c>
      <c r="AI65" s="94">
        <f>IF(V65="*",0,IF(X65="400",0,IF(X65="400/690",0,V65*C65)))</f>
        <v>0</v>
      </c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</row>
    <row r="66" spans="1:55" s="95" customFormat="1" ht="12" customHeight="1">
      <c r="A66" s="112" t="s">
        <v>190</v>
      </c>
      <c r="B66" s="73" t="s">
        <v>155</v>
      </c>
      <c r="C66" s="74">
        <v>0</v>
      </c>
      <c r="D66" s="74">
        <v>3</v>
      </c>
      <c r="E66" s="75"/>
      <c r="F66" s="75">
        <v>230</v>
      </c>
      <c r="G66" s="74">
        <v>0</v>
      </c>
      <c r="H66" s="76"/>
      <c r="I66" s="76"/>
      <c r="J66" s="91"/>
      <c r="K66" s="91"/>
      <c r="L66" s="76"/>
      <c r="M66" s="76"/>
      <c r="N66" s="78"/>
      <c r="O66" s="78"/>
      <c r="P66" s="80"/>
      <c r="Q66" s="81"/>
      <c r="R66" s="82"/>
      <c r="S66" s="76"/>
      <c r="T66" s="76"/>
      <c r="U66" s="81" t="s">
        <v>17</v>
      </c>
      <c r="V66" s="128">
        <v>4.8000000000000001E-2</v>
      </c>
      <c r="W66" s="128"/>
      <c r="X66" s="79">
        <v>230</v>
      </c>
      <c r="Y66" s="123" t="s">
        <v>186</v>
      </c>
      <c r="Z66" s="83" t="s">
        <v>130</v>
      </c>
      <c r="AA66" s="83" t="s">
        <v>130</v>
      </c>
      <c r="AB66" s="83" t="s">
        <v>187</v>
      </c>
      <c r="AC66" s="84" t="s">
        <v>146</v>
      </c>
      <c r="AD66" s="67" t="e">
        <f ca="1">IF((IF((SUMIF(#REF!,CELL("CONTENTS",A66),#REF!)=0),("*"),(SUMIF(#REF!,CELL("CONTENTS",A66),#REF!))))=E66,"OK","ERROR")</f>
        <v>#REF!</v>
      </c>
      <c r="AE66" s="68" t="e">
        <f ca="1">IF(IF((SUMIF(#REF!,CELL("CONTENTS",A66),#REF!)=0),("*"),(SUMIF(#REF!,CELL("CONTENTS",A66),#REF!)))=F66,"OK","ERROR")</f>
        <v>#REF!</v>
      </c>
      <c r="AF66" s="93">
        <f>IF(N66="*",0,IF(O66="R410a",0,IF(O66="ELE",0,N66*C66)))</f>
        <v>0</v>
      </c>
      <c r="AG66" s="93">
        <f>IF(R66="*",0,IF(S66="R410a",0,R66*C66))</f>
        <v>0</v>
      </c>
      <c r="AH66" s="94">
        <v>0</v>
      </c>
      <c r="AI66" s="94">
        <f>IF(V66="*",0,IF(X66="400",0,IF(X66="400/690",0,V66*C66)))</f>
        <v>0</v>
      </c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</row>
    <row r="67" spans="1:55" s="95" customFormat="1" ht="12" customHeight="1">
      <c r="A67" s="112" t="s">
        <v>184</v>
      </c>
      <c r="B67" s="73" t="s">
        <v>155</v>
      </c>
      <c r="C67" s="74">
        <v>0</v>
      </c>
      <c r="D67" s="74">
        <v>2.7</v>
      </c>
      <c r="E67" s="75"/>
      <c r="F67" s="75">
        <v>560</v>
      </c>
      <c r="G67" s="74">
        <v>0</v>
      </c>
      <c r="H67" s="76"/>
      <c r="I67" s="76"/>
      <c r="J67" s="91"/>
      <c r="K67" s="91"/>
      <c r="L67" s="76"/>
      <c r="M67" s="76"/>
      <c r="N67" s="78"/>
      <c r="O67" s="78"/>
      <c r="P67" s="80"/>
      <c r="Q67" s="81"/>
      <c r="R67" s="82"/>
      <c r="S67" s="76"/>
      <c r="T67" s="76"/>
      <c r="U67" s="81" t="s">
        <v>17</v>
      </c>
      <c r="V67" s="128">
        <v>5.2999999999999999E-2</v>
      </c>
      <c r="W67" s="128">
        <v>0.21</v>
      </c>
      <c r="X67" s="79">
        <v>230</v>
      </c>
      <c r="Y67" s="123" t="s">
        <v>124</v>
      </c>
      <c r="Z67" s="83" t="s">
        <v>130</v>
      </c>
      <c r="AA67" s="83" t="s">
        <v>130</v>
      </c>
      <c r="AB67" s="83" t="s">
        <v>130</v>
      </c>
      <c r="AC67" s="84" t="s">
        <v>145</v>
      </c>
      <c r="AD67" s="85" t="e">
        <f ca="1">IF((IF((SUMIF(#REF!,CELL("CONTENTS",A67),#REF!)=0),("*"),(SUMIF(#REF!,CELL("CONTENTS",A67),#REF!))))=E67,"OK","ERROR")</f>
        <v>#REF!</v>
      </c>
      <c r="AE67" s="86" t="e">
        <f ca="1">IF(IF((SUMIF(#REF!,CELL("CONTENTS",A67),#REF!)=0),("*"),(SUMIF(#REF!,CELL("CONTENTS",A67),#REF!)))=F67,"OK","ERROR")</f>
        <v>#REF!</v>
      </c>
      <c r="AF67" s="87">
        <f t="shared" ref="AF67:AF68" si="21">IF(N67="*",0,IF(O67="R410a",0,IF(O67="ELE",0,N67*C67)))</f>
        <v>0</v>
      </c>
      <c r="AG67" s="87">
        <f t="shared" ref="AG67:AG68" si="22">IF(R67="*",0,IF(S67="R410a",0,R67*C67))</f>
        <v>0</v>
      </c>
      <c r="AH67" s="88">
        <v>0</v>
      </c>
      <c r="AI67" s="129">
        <f t="shared" ref="AI67:AI68" si="23">IF(V67="*",0,IF(X67="400",0,IF(X67="400/690",0,V67*C67)))</f>
        <v>0</v>
      </c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</row>
    <row r="68" spans="1:55" s="95" customFormat="1" ht="12" customHeight="1">
      <c r="A68" s="112" t="s">
        <v>182</v>
      </c>
      <c r="B68" s="73" t="s">
        <v>155</v>
      </c>
      <c r="C68" s="74">
        <v>0</v>
      </c>
      <c r="D68" s="74">
        <v>4.9000000000000004</v>
      </c>
      <c r="E68" s="75"/>
      <c r="F68" s="75">
        <v>1040</v>
      </c>
      <c r="G68" s="74">
        <v>0</v>
      </c>
      <c r="H68" s="76"/>
      <c r="I68" s="76"/>
      <c r="J68" s="91"/>
      <c r="K68" s="91"/>
      <c r="L68" s="76"/>
      <c r="M68" s="76"/>
      <c r="N68" s="78"/>
      <c r="O68" s="78"/>
      <c r="P68" s="80"/>
      <c r="Q68" s="81"/>
      <c r="R68" s="82"/>
      <c r="S68" s="76"/>
      <c r="T68" s="76"/>
      <c r="U68" s="81" t="s">
        <v>17</v>
      </c>
      <c r="V68" s="128">
        <v>0.13300000000000001</v>
      </c>
      <c r="W68" s="128">
        <v>0.55000000000000004</v>
      </c>
      <c r="X68" s="79">
        <v>230</v>
      </c>
      <c r="Y68" s="123" t="s">
        <v>131</v>
      </c>
      <c r="Z68" s="83" t="s">
        <v>130</v>
      </c>
      <c r="AA68" s="83" t="s">
        <v>130</v>
      </c>
      <c r="AB68" s="83" t="s">
        <v>130</v>
      </c>
      <c r="AC68" s="84" t="s">
        <v>145</v>
      </c>
      <c r="AD68" s="85" t="e">
        <f ca="1">IF((IF((SUMIF(#REF!,CELL("CONTENTS",A68),#REF!)=0),("*"),(SUMIF(#REF!,CELL("CONTENTS",A68),#REF!))))=E68,"OK","ERROR")</f>
        <v>#REF!</v>
      </c>
      <c r="AE68" s="86" t="e">
        <f ca="1">IF(IF((SUMIF(#REF!,CELL("CONTENTS",A68),#REF!)=0),("*"),(SUMIF(#REF!,CELL("CONTENTS",A68),#REF!)))=F68,"OK","ERROR")</f>
        <v>#REF!</v>
      </c>
      <c r="AF68" s="87">
        <f t="shared" si="21"/>
        <v>0</v>
      </c>
      <c r="AG68" s="87">
        <f t="shared" si="22"/>
        <v>0</v>
      </c>
      <c r="AH68" s="88">
        <v>0</v>
      </c>
      <c r="AI68" s="129">
        <f t="shared" si="23"/>
        <v>0</v>
      </c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</row>
    <row r="69" spans="1:55" s="95" customFormat="1" ht="12" customHeight="1">
      <c r="A69" s="112" t="s">
        <v>230</v>
      </c>
      <c r="B69" s="73" t="s">
        <v>155</v>
      </c>
      <c r="C69" s="74">
        <v>0</v>
      </c>
      <c r="D69" s="74">
        <v>9</v>
      </c>
      <c r="E69" s="75"/>
      <c r="F69" s="75">
        <v>300</v>
      </c>
      <c r="G69" s="74">
        <v>0</v>
      </c>
      <c r="H69" s="76"/>
      <c r="I69" s="76"/>
      <c r="J69" s="91"/>
      <c r="K69" s="91"/>
      <c r="L69" s="76"/>
      <c r="M69" s="76"/>
      <c r="N69" s="78"/>
      <c r="O69" s="78"/>
      <c r="P69" s="80"/>
      <c r="Q69" s="81"/>
      <c r="R69" s="82"/>
      <c r="S69" s="76"/>
      <c r="T69" s="76"/>
      <c r="U69" s="81" t="s">
        <v>17</v>
      </c>
      <c r="V69" s="128">
        <v>0.1</v>
      </c>
      <c r="W69" s="128">
        <v>0.5</v>
      </c>
      <c r="X69" s="79">
        <v>230</v>
      </c>
      <c r="Y69" s="123" t="s">
        <v>231</v>
      </c>
      <c r="Z69" s="83" t="s">
        <v>130</v>
      </c>
      <c r="AA69" s="83" t="s">
        <v>130</v>
      </c>
      <c r="AB69" s="83" t="s">
        <v>130</v>
      </c>
      <c r="AC69" s="84" t="s">
        <v>145</v>
      </c>
      <c r="AD69" s="85" t="e">
        <f ca="1">IF((IF((SUMIF(#REF!,CELL("CONTENTS",A69),#REF!)=0),("*"),(SUMIF(#REF!,CELL("CONTENTS",A69),#REF!))))=E69,"OK","ERROR")</f>
        <v>#REF!</v>
      </c>
      <c r="AE69" s="86" t="e">
        <f ca="1">IF(IF((SUMIF(#REF!,CELL("CONTENTS",A69),#REF!)=0),("*"),(SUMIF(#REF!,CELL("CONTENTS",A69),#REF!)))=F69,"OK","ERROR")</f>
        <v>#REF!</v>
      </c>
      <c r="AF69" s="87">
        <f t="shared" ref="AF69" si="24">IF(N69="*",0,IF(O69="R410a",0,IF(O69="ELE",0,N69*C69)))</f>
        <v>0</v>
      </c>
      <c r="AG69" s="87">
        <f t="shared" ref="AG69" si="25">IF(R69="*",0,IF(S69="R410a",0,R69*C69))</f>
        <v>0</v>
      </c>
      <c r="AH69" s="88">
        <v>0</v>
      </c>
      <c r="AI69" s="129">
        <f t="shared" ref="AI69" si="26">IF(V69="*",0,IF(X69="400",0,IF(X69="400/690",0,V69*C69)))</f>
        <v>0</v>
      </c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</row>
    <row r="70" spans="1:55" s="95" customFormat="1" ht="12" customHeight="1">
      <c r="A70" s="184"/>
      <c r="B70" s="185" t="s">
        <v>110</v>
      </c>
      <c r="C70" s="92" t="s">
        <v>130</v>
      </c>
      <c r="D70" s="177" t="s">
        <v>147</v>
      </c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85" t="e">
        <f ca="1">IF((IF((SUMIF(#REF!,CELL("CONTENTS",A70),#REF!)=0),("*"),(SUMIF(#REF!,CELL("CONTENTS",A70),#REF!))))=E70,"OK","ERROR")</f>
        <v>#REF!</v>
      </c>
      <c r="AE70" s="86" t="e">
        <f ca="1">IF(IF((SUMIF(#REF!,CELL("CONTENTS",A70),#REF!)=0),("*"),(SUMIF(#REF!,CELL("CONTENTS",A70),#REF!)))=F70,"OK","ERROR")</f>
        <v>#REF!</v>
      </c>
      <c r="AF70" s="87"/>
      <c r="AG70" s="87"/>
      <c r="AH70" s="88"/>
      <c r="AI70" s="12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</row>
    <row r="71" spans="1:55" s="95" customFormat="1" ht="12" customHeight="1">
      <c r="A71" s="184"/>
      <c r="B71" s="185"/>
      <c r="C71" s="92" t="s">
        <v>113</v>
      </c>
      <c r="D71" s="178" t="s">
        <v>183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9"/>
      <c r="AD71" s="85" t="e">
        <f ca="1">IF((IF((SUMIF(#REF!,CELL("CONTENTS",A71),#REF!)=0),("*"),(SUMIF(#REF!,CELL("CONTENTS",A71),#REF!))))=E71,"OK","ERROR")</f>
        <v>#REF!</v>
      </c>
      <c r="AE71" s="86" t="e">
        <f ca="1">IF(IF((SUMIF(#REF!,CELL("CONTENTS",A71),#REF!)=0),("*"),(SUMIF(#REF!,CELL("CONTENTS",A71),#REF!)))=F71,"OK","ERROR")</f>
        <v>#REF!</v>
      </c>
      <c r="AF71" s="87"/>
      <c r="AG71" s="87"/>
      <c r="AH71" s="88"/>
      <c r="AI71" s="12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</row>
    <row r="72" spans="1:55" s="95" customFormat="1" ht="12" customHeight="1">
      <c r="A72" s="184"/>
      <c r="B72" s="185"/>
      <c r="C72" s="92" t="s">
        <v>112</v>
      </c>
      <c r="D72" s="177" t="s">
        <v>188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67"/>
      <c r="AE72" s="68"/>
      <c r="AF72" s="93"/>
      <c r="AG72" s="93"/>
      <c r="AH72" s="94"/>
      <c r="AI72" s="94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</row>
    <row r="73" spans="1:55" s="95" customFormat="1" ht="12" customHeight="1">
      <c r="A73" s="184"/>
      <c r="B73" s="185"/>
      <c r="C73" s="92" t="s">
        <v>118</v>
      </c>
      <c r="D73" s="177" t="s">
        <v>189</v>
      </c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67"/>
      <c r="AE73" s="68"/>
      <c r="AF73" s="93"/>
      <c r="AG73" s="93"/>
      <c r="AH73" s="94"/>
      <c r="AI73" s="94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</row>
    <row r="74" spans="1:55" s="95" customFormat="1" ht="12" customHeight="1">
      <c r="A74" s="184"/>
      <c r="B74" s="185"/>
      <c r="C74" s="92" t="s">
        <v>114</v>
      </c>
      <c r="D74" s="177" t="s">
        <v>211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85" t="e">
        <f ca="1">IF((IF((SUMIF(#REF!,CELL("CONTENTS",A74),#REF!)=0),("*"),(SUMIF(#REF!,CELL("CONTENTS",A74),#REF!))))=E74,"OK","ERROR")</f>
        <v>#REF!</v>
      </c>
      <c r="AE74" s="86" t="e">
        <f ca="1">IF(IF((SUMIF(#REF!,CELL("CONTENTS",A74),#REF!)=0),("*"),(SUMIF(#REF!,CELL("CONTENTS",A74),#REF!)))=F74,"OK","ERROR")</f>
        <v>#REF!</v>
      </c>
      <c r="AF74" s="87"/>
      <c r="AG74" s="87"/>
      <c r="AH74" s="88"/>
      <c r="AI74" s="12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</row>
    <row r="75" spans="1:55" s="111" customFormat="1" ht="11.25" customHeight="1">
      <c r="A75" s="118"/>
      <c r="B75" s="119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116"/>
      <c r="AD75" s="85"/>
      <c r="AE75" s="86"/>
      <c r="AF75" s="120"/>
      <c r="AG75" s="120"/>
      <c r="AH75" s="121"/>
      <c r="AI75" s="122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</row>
    <row r="76" spans="1:55" s="111" customFormat="1" ht="11.25" customHeight="1">
      <c r="A76" s="112"/>
      <c r="B76" s="130" t="s">
        <v>154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85"/>
      <c r="AE76" s="86"/>
      <c r="AF76" s="120"/>
      <c r="AG76" s="120"/>
      <c r="AH76" s="121"/>
      <c r="AI76" s="122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</row>
    <row r="77" spans="1:55" s="95" customFormat="1" ht="11.25" customHeight="1">
      <c r="A77" s="112" t="s">
        <v>133</v>
      </c>
      <c r="B77" s="73" t="s">
        <v>213</v>
      </c>
      <c r="C77" s="74">
        <v>0</v>
      </c>
      <c r="D77" s="74">
        <v>27</v>
      </c>
      <c r="E77" s="75"/>
      <c r="F77" s="75"/>
      <c r="G77" s="74"/>
      <c r="H77" s="76"/>
      <c r="I77" s="76"/>
      <c r="J77" s="77"/>
      <c r="K77" s="76"/>
      <c r="L77" s="76"/>
      <c r="M77" s="76" t="s">
        <v>17</v>
      </c>
      <c r="N77" s="78">
        <v>3.91</v>
      </c>
      <c r="O77" s="82">
        <v>0.33700000000000002</v>
      </c>
      <c r="P77" s="81" t="s">
        <v>220</v>
      </c>
      <c r="Q77" s="81" t="s">
        <v>17</v>
      </c>
      <c r="R77" s="117">
        <v>3.99</v>
      </c>
      <c r="S77" s="82">
        <v>572</v>
      </c>
      <c r="T77" s="82">
        <v>6.52</v>
      </c>
      <c r="U77" s="81" t="s">
        <v>17</v>
      </c>
      <c r="V77" s="61">
        <v>0.48</v>
      </c>
      <c r="W77" s="61">
        <v>0.41</v>
      </c>
      <c r="X77" s="79">
        <v>230</v>
      </c>
      <c r="Y77" s="131" t="s">
        <v>219</v>
      </c>
      <c r="Z77" s="83" t="s">
        <v>130</v>
      </c>
      <c r="AA77" s="83" t="s">
        <v>193</v>
      </c>
      <c r="AB77" s="83" t="s">
        <v>194</v>
      </c>
      <c r="AC77" s="115" t="s">
        <v>212</v>
      </c>
      <c r="AD77" s="67" t="e">
        <f ca="1">IF((IF((SUMIF(#REF!,CELL("CONTENTS",A77),#REF!)=0),("*"),(SUMIF(#REF!,CELL("CONTENTS",A77),#REF!))))=E77,"OK","ERROR")</f>
        <v>#REF!</v>
      </c>
      <c r="AE77" s="68" t="e">
        <f ca="1">IF(IF((SUMIF(#REF!,CELL("CONTENTS",A77),#REF!)=0),("*"),(SUMIF(#REF!,CELL("CONTENTS",A77),#REF!)))=F77,"OK","ERROR")</f>
        <v>#REF!</v>
      </c>
      <c r="AF77" s="93">
        <f t="shared" ref="AF77" si="27">IF(N77="*",0,IF(O77="R410a",0,IF(O77="ELE",0,N77*C77)))</f>
        <v>0</v>
      </c>
      <c r="AG77" s="93">
        <f t="shared" ref="AG77" si="28">IF(R77="*",0,IF(S77="R410a",0,R77*C77))</f>
        <v>0</v>
      </c>
      <c r="AH77" s="94">
        <v>0</v>
      </c>
      <c r="AI77" s="94">
        <f t="shared" ref="AI77" si="29">IF(V77="*",0,IF(X77="400",0,IF(X77="400/690",0,V77*C77)))</f>
        <v>0</v>
      </c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</row>
    <row r="78" spans="1:55" s="95" customFormat="1" ht="11.25" customHeight="1">
      <c r="A78" s="112"/>
      <c r="B78" s="132" t="s">
        <v>221</v>
      </c>
      <c r="C78" s="74"/>
      <c r="D78" s="74"/>
      <c r="E78" s="75"/>
      <c r="F78" s="75"/>
      <c r="G78" s="74"/>
      <c r="H78" s="76"/>
      <c r="I78" s="76"/>
      <c r="J78" s="77"/>
      <c r="K78" s="76"/>
      <c r="L78" s="76"/>
      <c r="M78" s="76"/>
      <c r="N78" s="78"/>
      <c r="O78" s="82"/>
      <c r="P78" s="81"/>
      <c r="Q78" s="81"/>
      <c r="R78" s="117"/>
      <c r="S78" s="82"/>
      <c r="T78" s="82"/>
      <c r="U78" s="81"/>
      <c r="V78" s="61"/>
      <c r="W78" s="61"/>
      <c r="X78" s="79"/>
      <c r="Y78" s="131"/>
      <c r="Z78" s="83"/>
      <c r="AA78" s="83"/>
      <c r="AB78" s="83"/>
      <c r="AC78" s="115"/>
      <c r="AD78" s="67"/>
      <c r="AE78" s="68"/>
      <c r="AF78" s="93"/>
      <c r="AG78" s="93"/>
      <c r="AH78" s="94"/>
      <c r="AI78" s="94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</row>
    <row r="79" spans="1:55" s="95" customFormat="1" ht="11.25" customHeight="1">
      <c r="A79" s="112" t="s">
        <v>196</v>
      </c>
      <c r="B79" s="73" t="s">
        <v>222</v>
      </c>
      <c r="C79" s="74">
        <v>0</v>
      </c>
      <c r="D79" s="74">
        <v>13</v>
      </c>
      <c r="E79" s="75"/>
      <c r="F79" s="75"/>
      <c r="G79" s="74"/>
      <c r="H79" s="76"/>
      <c r="I79" s="76"/>
      <c r="J79" s="77"/>
      <c r="K79" s="76"/>
      <c r="L79" s="76"/>
      <c r="M79" s="76" t="s">
        <v>17</v>
      </c>
      <c r="N79" s="78">
        <v>0.96</v>
      </c>
      <c r="O79" s="82">
        <v>8.3000000000000004E-2</v>
      </c>
      <c r="P79" s="81" t="s">
        <v>223</v>
      </c>
      <c r="Q79" s="81" t="s">
        <v>17</v>
      </c>
      <c r="R79" s="117">
        <v>1.53</v>
      </c>
      <c r="S79" s="82">
        <v>0.218</v>
      </c>
      <c r="T79" s="82">
        <v>3.1</v>
      </c>
      <c r="U79" s="81" t="s">
        <v>17</v>
      </c>
      <c r="V79" s="61">
        <v>0.05</v>
      </c>
      <c r="W79" s="61">
        <v>0.23</v>
      </c>
      <c r="X79" s="79">
        <v>230</v>
      </c>
      <c r="Y79" s="133" t="s">
        <v>224</v>
      </c>
      <c r="Z79" s="83" t="s">
        <v>130</v>
      </c>
      <c r="AA79" s="83" t="s">
        <v>193</v>
      </c>
      <c r="AB79" s="83" t="s">
        <v>194</v>
      </c>
      <c r="AC79" s="115" t="s">
        <v>212</v>
      </c>
      <c r="AD79" s="67" t="e">
        <f ca="1">IF((IF((SUMIF(#REF!,CELL("CONTENTS",A79),#REF!)=0),("*"),(SUMIF(#REF!,CELL("CONTENTS",A79),#REF!))))=E79,"OK","ERROR")</f>
        <v>#REF!</v>
      </c>
      <c r="AE79" s="68" t="e">
        <f ca="1">IF(IF((SUMIF(#REF!,CELL("CONTENTS",A79),#REF!)=0),("*"),(SUMIF(#REF!,CELL("CONTENTS",A79),#REF!)))=F79,"OK","ERROR")</f>
        <v>#REF!</v>
      </c>
      <c r="AF79" s="93">
        <f t="shared" ref="AF79" si="30">IF(N79="*",0,IF(O79="R410a",0,IF(O79="ELE",0,N79*C79)))</f>
        <v>0</v>
      </c>
      <c r="AG79" s="93">
        <f t="shared" ref="AG79" si="31">IF(R79="*",0,IF(S79="R410a",0,R79*C79))</f>
        <v>0</v>
      </c>
      <c r="AH79" s="94">
        <v>0</v>
      </c>
      <c r="AI79" s="94">
        <f t="shared" ref="AI79" si="32">IF(V79="*",0,IF(X79="400",0,IF(X79="400/690",0,V79*C79)))</f>
        <v>0</v>
      </c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</row>
    <row r="80" spans="1:55" s="95" customFormat="1" ht="11.25" customHeight="1">
      <c r="A80" s="112" t="s">
        <v>197</v>
      </c>
      <c r="B80" s="73" t="s">
        <v>222</v>
      </c>
      <c r="C80" s="74">
        <v>0</v>
      </c>
      <c r="D80" s="74">
        <v>16</v>
      </c>
      <c r="E80" s="75"/>
      <c r="F80" s="75"/>
      <c r="G80" s="74"/>
      <c r="H80" s="76"/>
      <c r="I80" s="76"/>
      <c r="J80" s="77"/>
      <c r="K80" s="76"/>
      <c r="L80" s="76"/>
      <c r="M80" s="76" t="s">
        <v>17</v>
      </c>
      <c r="N80" s="78">
        <v>1.8</v>
      </c>
      <c r="O80" s="82">
        <v>0.159</v>
      </c>
      <c r="P80" s="81" t="s">
        <v>229</v>
      </c>
      <c r="Q80" s="81" t="s">
        <v>17</v>
      </c>
      <c r="R80" s="117">
        <v>2.8</v>
      </c>
      <c r="S80" s="82">
        <v>0.40600000000000003</v>
      </c>
      <c r="T80" s="82">
        <v>5.3</v>
      </c>
      <c r="U80" s="81" t="s">
        <v>17</v>
      </c>
      <c r="V80" s="61">
        <v>4.7E-2</v>
      </c>
      <c r="W80" s="61">
        <v>0.22</v>
      </c>
      <c r="X80" s="79">
        <v>230</v>
      </c>
      <c r="Y80" s="133" t="s">
        <v>228</v>
      </c>
      <c r="Z80" s="83" t="s">
        <v>130</v>
      </c>
      <c r="AA80" s="83" t="s">
        <v>193</v>
      </c>
      <c r="AB80" s="83" t="s">
        <v>194</v>
      </c>
      <c r="AC80" s="115" t="s">
        <v>212</v>
      </c>
      <c r="AD80" s="67" t="e">
        <f ca="1">IF((IF((SUMIF(#REF!,CELL("CONTENTS",A80),#REF!)=0),("*"),(SUMIF(#REF!,CELL("CONTENTS",A80),#REF!))))=E80,"OK","ERROR")</f>
        <v>#REF!</v>
      </c>
      <c r="AE80" s="68" t="e">
        <f ca="1">IF(IF((SUMIF(#REF!,CELL("CONTENTS",A80),#REF!)=0),("*"),(SUMIF(#REF!,CELL("CONTENTS",A80),#REF!)))=F80,"OK","ERROR")</f>
        <v>#REF!</v>
      </c>
      <c r="AF80" s="93">
        <f t="shared" ref="AF80" si="33">IF(N80="*",0,IF(O80="R410a",0,IF(O80="ELE",0,N80*C80)))</f>
        <v>0</v>
      </c>
      <c r="AG80" s="93">
        <f t="shared" ref="AG80" si="34">IF(R80="*",0,IF(S80="R410a",0,R80*C80))</f>
        <v>0</v>
      </c>
      <c r="AH80" s="94">
        <v>0</v>
      </c>
      <c r="AI80" s="94">
        <f t="shared" ref="AI80" si="35">IF(V80="*",0,IF(X80="400",0,IF(X80="400/690",0,V80*C80)))</f>
        <v>0</v>
      </c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</row>
    <row r="81" spans="1:55" s="95" customFormat="1" ht="11.25" customHeight="1">
      <c r="A81" s="112"/>
      <c r="B81" s="73" t="s">
        <v>195</v>
      </c>
      <c r="C81" s="74"/>
      <c r="D81" s="74"/>
      <c r="E81" s="75"/>
      <c r="F81" s="75"/>
      <c r="G81" s="74"/>
      <c r="H81" s="76"/>
      <c r="I81" s="76"/>
      <c r="J81" s="77"/>
      <c r="K81" s="76"/>
      <c r="L81" s="76"/>
      <c r="M81" s="76"/>
      <c r="N81" s="78"/>
      <c r="O81" s="82"/>
      <c r="P81" s="81"/>
      <c r="Q81" s="81"/>
      <c r="R81" s="117"/>
      <c r="S81" s="82"/>
      <c r="T81" s="82"/>
      <c r="U81" s="81"/>
      <c r="V81" s="61"/>
      <c r="W81" s="61"/>
      <c r="X81" s="79"/>
      <c r="Y81" s="123"/>
      <c r="Z81" s="83"/>
      <c r="AA81" s="83"/>
      <c r="AB81" s="83"/>
      <c r="AC81" s="84"/>
      <c r="AD81" s="67"/>
      <c r="AE81" s="68"/>
      <c r="AF81" s="93"/>
      <c r="AG81" s="93"/>
      <c r="AH81" s="94"/>
      <c r="AI81" s="94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</row>
    <row r="82" spans="1:55" s="95" customFormat="1" ht="11.25" customHeight="1">
      <c r="A82" s="184"/>
      <c r="B82" s="185" t="s">
        <v>110</v>
      </c>
      <c r="C82" s="92" t="s">
        <v>130</v>
      </c>
      <c r="D82" s="180" t="s">
        <v>200</v>
      </c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67" t="e">
        <f ca="1">IF((IF((SUMIF(#REF!,CELL("CONTENTS",A82),#REF!)=0),("*"),(SUMIF(#REF!,CELL("CONTENTS",A82),#REF!))))=E82,"OK","ERROR")</f>
        <v>#REF!</v>
      </c>
      <c r="AE82" s="68" t="e">
        <f ca="1">IF(IF((SUMIF(#REF!,CELL("CONTENTS",A82),#REF!)=0),("*"),(SUMIF(#REF!,CELL("CONTENTS",A82),#REF!)))=F82,"OK","ERROR")</f>
        <v>#REF!</v>
      </c>
      <c r="AF82" s="93"/>
      <c r="AG82" s="93"/>
      <c r="AH82" s="94"/>
      <c r="AI82" s="94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</row>
    <row r="83" spans="1:55" s="95" customFormat="1" ht="12" customHeight="1">
      <c r="A83" s="184"/>
      <c r="B83" s="185"/>
      <c r="C83" s="92" t="s">
        <v>113</v>
      </c>
      <c r="D83" s="178" t="s">
        <v>183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9"/>
      <c r="AD83" s="85" t="e">
        <f ca="1">IF((IF((SUMIF(#REF!,CELL("CONTENTS",A83),#REF!)=0),("*"),(SUMIF(#REF!,CELL("CONTENTS",A83),#REF!))))=E83,"OK","ERROR")</f>
        <v>#REF!</v>
      </c>
      <c r="AE83" s="86" t="e">
        <f ca="1">IF(IF((SUMIF(#REF!,CELL("CONTENTS",A83),#REF!)=0),("*"),(SUMIF(#REF!,CELL("CONTENTS",A83),#REF!)))=F83,"OK","ERROR")</f>
        <v>#REF!</v>
      </c>
      <c r="AF83" s="87"/>
      <c r="AG83" s="87"/>
      <c r="AH83" s="88"/>
      <c r="AI83" s="94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</row>
    <row r="84" spans="1:55" s="95" customFormat="1" ht="12.75" customHeight="1">
      <c r="A84" s="184"/>
      <c r="B84" s="185"/>
      <c r="C84" s="92" t="s">
        <v>118</v>
      </c>
      <c r="D84" s="177" t="s">
        <v>199</v>
      </c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67" t="e">
        <f ca="1">IF((IF((SUMIF(#REF!,CELL("CONTENTS",A84),#REF!)=0),("*"),(SUMIF(#REF!,CELL("CONTENTS",A84),#REF!))))=E84,"OK","ERROR")</f>
        <v>#REF!</v>
      </c>
      <c r="AE84" s="68" t="e">
        <f ca="1">IF(IF((SUMIF(#REF!,CELL("CONTENTS",A84),#REF!)=0),("*"),(SUMIF(#REF!,CELL("CONTENTS",A84),#REF!)))=F84,"OK","ERROR")</f>
        <v>#REF!</v>
      </c>
      <c r="AF84" s="93"/>
      <c r="AG84" s="93"/>
      <c r="AH84" s="94"/>
      <c r="AI84" s="94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</row>
    <row r="85" spans="1:55" s="95" customFormat="1" ht="12" customHeight="1">
      <c r="A85" s="184"/>
      <c r="B85" s="185"/>
      <c r="C85" s="92" t="s">
        <v>114</v>
      </c>
      <c r="D85" s="177" t="s">
        <v>210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34" t="e">
        <f ca="1">IF((IF((SUMIF(#REF!,CELL("CONTENTS",A85),#REF!)=0),("*"),(SUMIF(#REF!,CELL("CONTENTS",A85),#REF!))))=E85,"OK","ERROR")</f>
        <v>#REF!</v>
      </c>
      <c r="AE85" s="135" t="e">
        <f ca="1">IF(IF((SUMIF(#REF!,CELL("CONTENTS",A85),#REF!)=0),("*"),(SUMIF(#REF!,CELL("CONTENTS",A85),#REF!)))=F85,"OK","ERROR")</f>
        <v>#REF!</v>
      </c>
      <c r="AF85" s="136"/>
      <c r="AG85" s="136"/>
      <c r="AH85" s="137"/>
      <c r="AI85" s="137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</row>
    <row r="86" spans="1:55" s="111" customFormat="1" ht="12" customHeight="1">
      <c r="A86" s="118"/>
      <c r="B86" s="139"/>
      <c r="C86" s="64"/>
      <c r="D86" s="64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6"/>
      <c r="AD86" s="134"/>
      <c r="AE86" s="135"/>
      <c r="AF86" s="69"/>
      <c r="AG86" s="69"/>
      <c r="AH86" s="70"/>
      <c r="AI86" s="70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</row>
    <row r="87" spans="1:55" s="95" customFormat="1" ht="12" customHeight="1">
      <c r="A87" s="112" t="s">
        <v>201</v>
      </c>
      <c r="B87" s="73" t="s">
        <v>203</v>
      </c>
      <c r="C87" s="74">
        <v>1</v>
      </c>
      <c r="D87" s="76">
        <v>815</v>
      </c>
      <c r="E87" s="75">
        <v>9000</v>
      </c>
      <c r="F87" s="75"/>
      <c r="G87" s="74">
        <v>300</v>
      </c>
      <c r="H87" s="76"/>
      <c r="I87" s="76"/>
      <c r="J87" s="91"/>
      <c r="K87" s="91"/>
      <c r="L87" s="76"/>
      <c r="M87" s="76"/>
      <c r="N87" s="78"/>
      <c r="O87" s="78"/>
      <c r="P87" s="80"/>
      <c r="Q87" s="81"/>
      <c r="R87" s="76"/>
      <c r="S87" s="76"/>
      <c r="T87" s="76"/>
      <c r="U87" s="81" t="s">
        <v>17</v>
      </c>
      <c r="V87" s="61">
        <v>1.8</v>
      </c>
      <c r="W87" s="60">
        <v>2.2999999999999998</v>
      </c>
      <c r="X87" s="79">
        <v>400</v>
      </c>
      <c r="Y87" s="123" t="s">
        <v>206</v>
      </c>
      <c r="Z87" s="83" t="s">
        <v>130</v>
      </c>
      <c r="AA87" s="83" t="s">
        <v>130</v>
      </c>
      <c r="AB87" s="83"/>
      <c r="AC87" s="84"/>
      <c r="AD87" s="85" t="e">
        <f ca="1">IF((IF((SUMIF(#REF!,CELL("CONTENTS",A87),#REF!)=0),("*"),(SUMIF(#REF!,CELL("CONTENTS",A87),#REF!))))=E87,"OK","ERROR")</f>
        <v>#REF!</v>
      </c>
      <c r="AE87" s="86" t="e">
        <f ca="1">IF(IF((SUMIF(#REF!,CELL("CONTENTS",A87),#REF!)=0),("*"),(SUMIF(#REF!,CELL("CONTENTS",A87),#REF!)))=F87,"OK","ERROR")</f>
        <v>#REF!</v>
      </c>
      <c r="AF87" s="87">
        <f t="shared" ref="AF87:AF89" si="36">IF(N87="*",0,IF(O87="R410a",0,IF(O87="ELE",0,N87*C87)))</f>
        <v>0</v>
      </c>
      <c r="AG87" s="87">
        <f t="shared" ref="AG87:AG89" si="37">IF(R87="*",0,IF(S87="R410a",0,R87*C87))</f>
        <v>0</v>
      </c>
      <c r="AH87" s="88">
        <f t="shared" ref="AH87:AH89" si="38">IF(V87="*",0,IF(X87="230",0,V87*C87))</f>
        <v>1.8</v>
      </c>
      <c r="AI87" s="94">
        <v>0</v>
      </c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</row>
    <row r="88" spans="1:55" s="95" customFormat="1" ht="12" customHeight="1">
      <c r="A88" s="112"/>
      <c r="B88" s="73"/>
      <c r="C88" s="74"/>
      <c r="D88" s="76"/>
      <c r="E88" s="75"/>
      <c r="F88" s="75"/>
      <c r="G88" s="74"/>
      <c r="H88" s="76"/>
      <c r="I88" s="76"/>
      <c r="J88" s="91"/>
      <c r="K88" s="91"/>
      <c r="L88" s="76"/>
      <c r="M88" s="76"/>
      <c r="N88" s="78"/>
      <c r="O88" s="78"/>
      <c r="P88" s="80"/>
      <c r="Q88" s="81"/>
      <c r="R88" s="76"/>
      <c r="S88" s="76"/>
      <c r="T88" s="76"/>
      <c r="U88" s="81" t="s">
        <v>17</v>
      </c>
      <c r="V88" s="61">
        <v>1.8</v>
      </c>
      <c r="W88" s="60">
        <v>2.2999999999999998</v>
      </c>
      <c r="X88" s="79">
        <v>400</v>
      </c>
      <c r="Y88" s="123"/>
      <c r="Z88" s="83" t="s">
        <v>130</v>
      </c>
      <c r="AA88" s="83" t="s">
        <v>130</v>
      </c>
      <c r="AB88" s="83"/>
      <c r="AC88" s="84"/>
      <c r="AD88" s="85" t="e">
        <f ca="1">IF((IF((SUMIF(#REF!,CELL("CONTENTS",A88),#REF!)=0),("*"),(SUMIF(#REF!,CELL("CONTENTS",A88),#REF!))))=E88,"OK","ERROR")</f>
        <v>#REF!</v>
      </c>
      <c r="AE88" s="86" t="e">
        <f ca="1">IF(IF((SUMIF(#REF!,CELL("CONTENTS",A88),#REF!)=0),("*"),(SUMIF(#REF!,CELL("CONTENTS",A88),#REF!)))=F88,"OK","ERROR")</f>
        <v>#REF!</v>
      </c>
      <c r="AF88" s="87">
        <f t="shared" ref="AF88" si="39">IF(N88="*",0,IF(O88="R410a",0,IF(O88="ELE",0,N88*C88)))</f>
        <v>0</v>
      </c>
      <c r="AG88" s="87">
        <f t="shared" ref="AG88" si="40">IF(R88="*",0,IF(S88="R410a",0,R88*C88))</f>
        <v>0</v>
      </c>
      <c r="AH88" s="88">
        <f t="shared" ref="AH88" si="41">IF(V88="*",0,IF(X88="230",0,V88*C88))</f>
        <v>0</v>
      </c>
      <c r="AI88" s="94">
        <v>0</v>
      </c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</row>
    <row r="89" spans="1:55" s="95" customFormat="1" ht="12" customHeight="1">
      <c r="A89" s="112" t="s">
        <v>202</v>
      </c>
      <c r="B89" s="73" t="s">
        <v>204</v>
      </c>
      <c r="C89" s="74">
        <v>1</v>
      </c>
      <c r="D89" s="76">
        <v>982</v>
      </c>
      <c r="E89" s="75">
        <v>11500</v>
      </c>
      <c r="F89" s="75"/>
      <c r="G89" s="74">
        <v>300</v>
      </c>
      <c r="H89" s="76"/>
      <c r="I89" s="76"/>
      <c r="J89" s="91"/>
      <c r="K89" s="91"/>
      <c r="L89" s="76"/>
      <c r="M89" s="76"/>
      <c r="N89" s="78"/>
      <c r="O89" s="78"/>
      <c r="P89" s="80"/>
      <c r="Q89" s="81"/>
      <c r="R89" s="76"/>
      <c r="S89" s="76"/>
      <c r="T89" s="76"/>
      <c r="U89" s="81" t="s">
        <v>17</v>
      </c>
      <c r="V89" s="61">
        <v>1.8</v>
      </c>
      <c r="W89" s="60">
        <v>2.2999999999999998</v>
      </c>
      <c r="X89" s="79">
        <v>400</v>
      </c>
      <c r="Y89" s="123" t="s">
        <v>205</v>
      </c>
      <c r="Z89" s="83" t="s">
        <v>130</v>
      </c>
      <c r="AA89" s="83" t="s">
        <v>130</v>
      </c>
      <c r="AB89" s="83"/>
      <c r="AC89" s="84"/>
      <c r="AD89" s="85" t="e">
        <f ca="1">IF((IF((SUMIF(#REF!,CELL("CONTENTS",A89),#REF!)=0),("*"),(SUMIF(#REF!,CELL("CONTENTS",A89),#REF!))))=E89,"OK","ERROR")</f>
        <v>#REF!</v>
      </c>
      <c r="AE89" s="86" t="e">
        <f ca="1">IF(IF((SUMIF(#REF!,CELL("CONTENTS",A89),#REF!)=0),("*"),(SUMIF(#REF!,CELL("CONTENTS",A89),#REF!)))=F89,"OK","ERROR")</f>
        <v>#REF!</v>
      </c>
      <c r="AF89" s="87">
        <f t="shared" si="36"/>
        <v>0</v>
      </c>
      <c r="AG89" s="87">
        <f t="shared" si="37"/>
        <v>0</v>
      </c>
      <c r="AH89" s="88">
        <f t="shared" si="38"/>
        <v>1.8</v>
      </c>
      <c r="AI89" s="94">
        <v>0</v>
      </c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</row>
    <row r="90" spans="1:55" s="95" customFormat="1" ht="12" customHeight="1">
      <c r="A90" s="112"/>
      <c r="B90" s="73"/>
      <c r="C90" s="74"/>
      <c r="D90" s="76"/>
      <c r="E90" s="75"/>
      <c r="F90" s="75"/>
      <c r="G90" s="74"/>
      <c r="H90" s="76"/>
      <c r="I90" s="76"/>
      <c r="J90" s="91"/>
      <c r="K90" s="91"/>
      <c r="L90" s="76"/>
      <c r="M90" s="76"/>
      <c r="N90" s="78"/>
      <c r="O90" s="78"/>
      <c r="P90" s="80"/>
      <c r="Q90" s="81"/>
      <c r="R90" s="76"/>
      <c r="S90" s="76"/>
      <c r="T90" s="76"/>
      <c r="U90" s="81" t="s">
        <v>17</v>
      </c>
      <c r="V90" s="61">
        <v>1.8</v>
      </c>
      <c r="W90" s="60">
        <v>2.2999999999999998</v>
      </c>
      <c r="X90" s="79">
        <v>400</v>
      </c>
      <c r="Y90" s="123"/>
      <c r="Z90" s="83" t="s">
        <v>130</v>
      </c>
      <c r="AA90" s="83" t="s">
        <v>130</v>
      </c>
      <c r="AB90" s="83"/>
      <c r="AC90" s="84"/>
      <c r="AD90" s="85" t="e">
        <f ca="1">IF((IF((SUMIF(#REF!,CELL("CONTENTS",A90),#REF!)=0),("*"),(SUMIF(#REF!,CELL("CONTENTS",A90),#REF!))))=E90,"OK","ERROR")</f>
        <v>#REF!</v>
      </c>
      <c r="AE90" s="86" t="e">
        <f ca="1">IF(IF((SUMIF(#REF!,CELL("CONTENTS",A90),#REF!)=0),("*"),(SUMIF(#REF!,CELL("CONTENTS",A90),#REF!)))=F90,"OK","ERROR")</f>
        <v>#REF!</v>
      </c>
      <c r="AF90" s="87">
        <f t="shared" ref="AF90" si="42">IF(N90="*",0,IF(O90="R410a",0,IF(O90="ELE",0,N90*C90)))</f>
        <v>0</v>
      </c>
      <c r="AG90" s="87">
        <f t="shared" ref="AG90" si="43">IF(R90="*",0,IF(S90="R410a",0,R90*C90))</f>
        <v>0</v>
      </c>
      <c r="AH90" s="88">
        <f t="shared" ref="AH90" si="44">IF(V90="*",0,IF(X90="230",0,V90*C90))</f>
        <v>0</v>
      </c>
      <c r="AI90" s="94">
        <v>0</v>
      </c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</row>
    <row r="91" spans="1:55" s="95" customFormat="1" ht="12" customHeight="1">
      <c r="A91" s="184"/>
      <c r="B91" s="185" t="s">
        <v>110</v>
      </c>
      <c r="C91" s="92" t="s">
        <v>130</v>
      </c>
      <c r="D91" s="177" t="s">
        <v>207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85" t="e">
        <f ca="1">IF((IF((SUMIF(#REF!,CELL("CONTENTS",A91),#REF!)=0),("*"),(SUMIF(#REF!,CELL("CONTENTS",A91),#REF!))))=E91,"OK","ERROR")</f>
        <v>#REF!</v>
      </c>
      <c r="AE91" s="86" t="e">
        <f ca="1">IF(IF((SUMIF(#REF!,CELL("CONTENTS",A91),#REF!)=0),("*"),(SUMIF(#REF!,CELL("CONTENTS",A91),#REF!)))=F91,"OK","ERROR")</f>
        <v>#REF!</v>
      </c>
      <c r="AF91" s="87"/>
      <c r="AG91" s="87"/>
      <c r="AH91" s="88"/>
      <c r="AI91" s="12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</row>
    <row r="92" spans="1:55" s="95" customFormat="1" ht="12" customHeight="1">
      <c r="A92" s="184"/>
      <c r="B92" s="185"/>
      <c r="C92" s="92" t="s">
        <v>113</v>
      </c>
      <c r="D92" s="178" t="s">
        <v>183</v>
      </c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9"/>
      <c r="AD92" s="85" t="e">
        <f ca="1">IF((IF((SUMIF(#REF!,CELL("CONTENTS",A92),#REF!)=0),("*"),(SUMIF(#REF!,CELL("CONTENTS",A92),#REF!))))=E92,"OK","ERROR")</f>
        <v>#REF!</v>
      </c>
      <c r="AE92" s="86" t="e">
        <f ca="1">IF(IF((SUMIF(#REF!,CELL("CONTENTS",A92),#REF!)=0),("*"),(SUMIF(#REF!,CELL("CONTENTS",A92),#REF!)))=F92,"OK","ERROR")</f>
        <v>#REF!</v>
      </c>
      <c r="AF92" s="87"/>
      <c r="AG92" s="87"/>
      <c r="AH92" s="88"/>
      <c r="AI92" s="12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</row>
    <row r="93" spans="1:55" s="95" customFormat="1" ht="24" customHeight="1">
      <c r="A93" s="184"/>
      <c r="B93" s="185"/>
      <c r="C93" s="92" t="s">
        <v>114</v>
      </c>
      <c r="D93" s="177" t="s">
        <v>208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85" t="e">
        <f ca="1">IF((IF((SUMIF(#REF!,CELL("CONTENTS",A93),#REF!)=0),("*"),(SUMIF(#REF!,CELL("CONTENTS",A93),#REF!))))=E93,"OK","ERROR")</f>
        <v>#REF!</v>
      </c>
      <c r="AE93" s="86" t="e">
        <f ca="1">IF(IF((SUMIF(#REF!,CELL("CONTENTS",A93),#REF!)=0),("*"),(SUMIF(#REF!,CELL("CONTENTS",A93),#REF!)))=F93,"OK","ERROR")</f>
        <v>#REF!</v>
      </c>
      <c r="AF93" s="87"/>
      <c r="AG93" s="87"/>
      <c r="AH93" s="88"/>
      <c r="AI93" s="12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</row>
    <row r="94" spans="1:55" s="111" customFormat="1" ht="12" customHeight="1">
      <c r="A94" s="118"/>
      <c r="B94" s="139"/>
      <c r="C94" s="64"/>
      <c r="D94" s="64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6"/>
      <c r="AD94" s="134"/>
      <c r="AE94" s="135"/>
      <c r="AF94" s="69"/>
      <c r="AG94" s="69"/>
      <c r="AH94" s="70"/>
      <c r="AI94" s="70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</row>
    <row r="95" spans="1:55" s="95" customFormat="1" ht="12" customHeight="1">
      <c r="A95" s="112" t="s">
        <v>198</v>
      </c>
      <c r="B95" s="73" t="s">
        <v>217</v>
      </c>
      <c r="C95" s="74">
        <v>9</v>
      </c>
      <c r="D95" s="74" t="s">
        <v>141</v>
      </c>
      <c r="E95" s="75"/>
      <c r="F95" s="75"/>
      <c r="G95" s="74"/>
      <c r="H95" s="76"/>
      <c r="I95" s="76"/>
      <c r="J95" s="91"/>
      <c r="K95" s="91"/>
      <c r="L95" s="76"/>
      <c r="M95" s="76"/>
      <c r="N95" s="78"/>
      <c r="O95" s="78"/>
      <c r="P95" s="80"/>
      <c r="Q95" s="81" t="s">
        <v>17</v>
      </c>
      <c r="R95" s="82">
        <v>5</v>
      </c>
      <c r="S95" s="76" t="s">
        <v>142</v>
      </c>
      <c r="T95" s="76" t="s">
        <v>140</v>
      </c>
      <c r="U95" s="81" t="s">
        <v>17</v>
      </c>
      <c r="V95" s="128">
        <v>2</v>
      </c>
      <c r="W95" s="128">
        <v>9.5</v>
      </c>
      <c r="X95" s="140">
        <v>230</v>
      </c>
      <c r="Y95" s="141" t="s">
        <v>138</v>
      </c>
      <c r="Z95" s="142" t="s">
        <v>130</v>
      </c>
      <c r="AA95" s="83" t="s">
        <v>144</v>
      </c>
      <c r="AB95" s="83" t="s">
        <v>139</v>
      </c>
      <c r="AC95" s="84" t="s">
        <v>137</v>
      </c>
      <c r="AD95" s="85" t="e">
        <f ca="1">IF((IF((SUMIF(#REF!,CELL("CONTENTS",A95),#REF!)=0),("*"),(SUMIF(#REF!,CELL("CONTENTS",A95),#REF!))))=E95,"OK","ERROR")</f>
        <v>#REF!</v>
      </c>
      <c r="AE95" s="86" t="e">
        <f ca="1">IF(IF((SUMIF(#REF!,CELL("CONTENTS",A95),#REF!)=0),("*"),(SUMIF(#REF!,CELL("CONTENTS",A95),#REF!)))=F95,"OK","ERROR")</f>
        <v>#REF!</v>
      </c>
      <c r="AF95" s="87">
        <f>IF(N95="*",0,IF(O95="R410a",0,IF(O95="ELE",0,N95*C95)))</f>
        <v>0</v>
      </c>
      <c r="AG95" s="87">
        <f>IF(R95="*",0,IF(S95="R410a",0,R95*C95))</f>
        <v>45</v>
      </c>
      <c r="AH95" s="88">
        <v>0</v>
      </c>
      <c r="AI95" s="129">
        <f>IF(V95="*",0,IF(X95="400",0,IF(X95="400/690",0,V95*C95)))</f>
        <v>18</v>
      </c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</row>
    <row r="96" spans="1:55" s="95" customFormat="1" ht="12" customHeight="1">
      <c r="A96" s="112"/>
      <c r="B96" s="73"/>
      <c r="C96" s="74"/>
      <c r="D96" s="74"/>
      <c r="E96" s="75"/>
      <c r="F96" s="75"/>
      <c r="G96" s="74"/>
      <c r="H96" s="76"/>
      <c r="I96" s="76"/>
      <c r="J96" s="91"/>
      <c r="K96" s="91"/>
      <c r="L96" s="76"/>
      <c r="M96" s="76"/>
      <c r="N96" s="78"/>
      <c r="O96" s="78"/>
      <c r="P96" s="80"/>
      <c r="Q96" s="81"/>
      <c r="R96" s="82"/>
      <c r="S96" s="76"/>
      <c r="T96" s="76"/>
      <c r="U96" s="81"/>
      <c r="V96" s="128"/>
      <c r="W96" s="128"/>
      <c r="X96" s="79"/>
      <c r="Y96" s="143"/>
      <c r="Z96" s="83"/>
      <c r="AA96" s="83"/>
      <c r="AB96" s="83"/>
      <c r="AC96" s="84"/>
      <c r="AD96" s="85"/>
      <c r="AE96" s="86"/>
      <c r="AF96" s="87"/>
      <c r="AG96" s="87"/>
      <c r="AH96" s="88"/>
      <c r="AI96" s="12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</row>
    <row r="97" spans="1:256" s="95" customFormat="1" ht="12" customHeight="1">
      <c r="A97" s="184"/>
      <c r="B97" s="185" t="s">
        <v>110</v>
      </c>
      <c r="C97" s="92" t="s">
        <v>130</v>
      </c>
      <c r="D97" s="180" t="s">
        <v>148</v>
      </c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85" t="e">
        <f ca="1">IF((IF((SUMIF(#REF!,CELL("CONTENTS",A97),#REF!)=0),("*"),(SUMIF(#REF!,CELL("CONTENTS",A97),#REF!))))=E97,"OK","ERROR")</f>
        <v>#REF!</v>
      </c>
      <c r="AE97" s="86" t="e">
        <f ca="1">IF(IF((SUMIF(#REF!,CELL("CONTENTS",A97),#REF!)=0),("*"),(SUMIF(#REF!,CELL("CONTENTS",A97),#REF!)))=F97,"OK","ERROR")</f>
        <v>#REF!</v>
      </c>
      <c r="AF97" s="87"/>
      <c r="AG97" s="87"/>
      <c r="AH97" s="88"/>
      <c r="AI97" s="12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</row>
    <row r="98" spans="1:256" s="95" customFormat="1" ht="11.25" customHeight="1">
      <c r="A98" s="184"/>
      <c r="B98" s="185"/>
      <c r="C98" s="92" t="s">
        <v>118</v>
      </c>
      <c r="D98" s="177" t="s">
        <v>149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85" t="e">
        <f ca="1">IF((IF((SUMIF(#REF!,CELL("CONTENTS",A98),#REF!)=0),("*"),(SUMIF(#REF!,CELL("CONTENTS",A98),#REF!))))=E98,"OK","ERROR")</f>
        <v>#REF!</v>
      </c>
      <c r="AE98" s="86" t="e">
        <f ca="1">IF(IF((SUMIF(#REF!,CELL("CONTENTS",A98),#REF!)=0),("*"),(SUMIF(#REF!,CELL("CONTENTS",A98),#REF!)))=F98,"OK","ERROR")</f>
        <v>#REF!</v>
      </c>
      <c r="AF98" s="87"/>
      <c r="AG98" s="87"/>
      <c r="AH98" s="88"/>
      <c r="AI98" s="12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</row>
    <row r="99" spans="1:256" s="95" customFormat="1" ht="12" customHeight="1">
      <c r="A99" s="184"/>
      <c r="B99" s="185"/>
      <c r="C99" s="92" t="s">
        <v>114</v>
      </c>
      <c r="D99" s="177" t="s">
        <v>150</v>
      </c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85" t="e">
        <f ca="1">IF((IF((SUMIF(#REF!,CELL("CONTENTS",A99),#REF!)=0),("*"),(SUMIF(#REF!,CELL("CONTENTS",A99),#REF!))))=E99,"OK","ERROR")</f>
        <v>#REF!</v>
      </c>
      <c r="AE99" s="86" t="e">
        <f ca="1">IF(IF((SUMIF(#REF!,CELL("CONTENTS",A99),#REF!)=0),("*"),(SUMIF(#REF!,CELL("CONTENTS",A99),#REF!)))=F99,"OK","ERROR")</f>
        <v>#REF!</v>
      </c>
      <c r="AF99" s="87"/>
      <c r="AG99" s="87"/>
      <c r="AH99" s="88"/>
      <c r="AI99" s="12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</row>
    <row r="100" spans="1:256" s="72" customFormat="1" ht="11.25" customHeight="1">
      <c r="A100" s="97"/>
      <c r="B100" s="144"/>
      <c r="C100" s="64"/>
      <c r="D100" s="64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6"/>
      <c r="AD100" s="85"/>
      <c r="AE100" s="86"/>
      <c r="AF100" s="120"/>
      <c r="AG100" s="120"/>
      <c r="AH100" s="121"/>
      <c r="AI100" s="122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</row>
    <row r="101" spans="1:256" s="95" customFormat="1" ht="12" customHeight="1">
      <c r="A101" s="112" t="s">
        <v>209</v>
      </c>
      <c r="B101" s="73" t="s">
        <v>157</v>
      </c>
      <c r="C101" s="74"/>
      <c r="D101" s="74"/>
      <c r="E101" s="75"/>
      <c r="F101" s="75"/>
      <c r="G101" s="74"/>
      <c r="H101" s="76"/>
      <c r="I101" s="76"/>
      <c r="J101" s="91"/>
      <c r="K101" s="91"/>
      <c r="L101" s="76"/>
      <c r="M101" s="76" t="s">
        <v>17</v>
      </c>
      <c r="N101" s="78"/>
      <c r="O101" s="145"/>
      <c r="P101" s="80"/>
      <c r="Q101" s="81"/>
      <c r="R101" s="82"/>
      <c r="S101" s="76"/>
      <c r="T101" s="76"/>
      <c r="U101" s="81" t="s">
        <v>17</v>
      </c>
      <c r="V101" s="128"/>
      <c r="W101" s="128"/>
      <c r="X101" s="79"/>
      <c r="Y101" s="123"/>
      <c r="Z101" s="146"/>
      <c r="AA101" s="147"/>
      <c r="AB101" s="147"/>
      <c r="AC101" s="84"/>
      <c r="AD101" s="85" t="e">
        <f ca="1">IF((IF((SUMIF(#REF!,CELL("CONTENTS",A101),#REF!)=0),("*"),(SUMIF(#REF!,CELL("CONTENTS",A101),#REF!))))=E101,"OK","ERROR")</f>
        <v>#REF!</v>
      </c>
      <c r="AE101" s="86" t="e">
        <f ca="1">IF(IF((SUMIF(#REF!,CELL("CONTENTS",A101),#REF!)=0),("*"),(SUMIF(#REF!,CELL("CONTENTS",A101),#REF!)))=F101,"OK","ERROR")</f>
        <v>#REF!</v>
      </c>
      <c r="AF101" s="87">
        <v>0</v>
      </c>
      <c r="AG101" s="87">
        <f>IF(R101="*",0,IF(S101="R410a",0,R101*C101))</f>
        <v>0</v>
      </c>
      <c r="AH101" s="88">
        <f>IF(V101="*",0,IF(X101="230",0,V101*C101))</f>
        <v>0</v>
      </c>
      <c r="AI101" s="94">
        <v>0</v>
      </c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</row>
    <row r="102" spans="1:256" s="72" customFormat="1" ht="12.75" customHeight="1" thickBot="1">
      <c r="A102" s="150"/>
      <c r="B102" s="63"/>
      <c r="C102" s="64"/>
      <c r="D102" s="64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6"/>
      <c r="AD102" s="151"/>
      <c r="AE102" s="148"/>
      <c r="AF102" s="149"/>
      <c r="AG102" s="120"/>
      <c r="AH102" s="121"/>
      <c r="AI102" s="122"/>
      <c r="AJ102" s="127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</row>
    <row r="103" spans="1:256" s="138" customFormat="1" ht="12" customHeight="1" thickTop="1">
      <c r="A103" s="152"/>
      <c r="B103" s="153"/>
      <c r="C103" s="152"/>
      <c r="D103" s="153"/>
      <c r="E103" s="154"/>
      <c r="F103" s="154"/>
      <c r="G103" s="152"/>
      <c r="H103" s="152"/>
      <c r="I103" s="152"/>
      <c r="J103" s="152"/>
      <c r="K103" s="152"/>
      <c r="L103" s="155"/>
      <c r="M103" s="155"/>
      <c r="N103" s="155"/>
      <c r="O103" s="156"/>
      <c r="P103" s="152"/>
      <c r="Q103" s="152"/>
      <c r="R103" s="156"/>
      <c r="S103" s="156"/>
      <c r="T103" s="157"/>
      <c r="U103" s="152"/>
      <c r="V103" s="158"/>
      <c r="W103" s="159"/>
      <c r="X103" s="152"/>
      <c r="Y103" s="160"/>
      <c r="Z103" s="160"/>
      <c r="AA103" s="160"/>
      <c r="AB103" s="160"/>
      <c r="AC103" s="160"/>
      <c r="AD103" s="161"/>
      <c r="AE103" s="162"/>
      <c r="AF103" s="163">
        <f>SUM(AF10:AF101)</f>
        <v>18</v>
      </c>
      <c r="AG103" s="163">
        <f>SUM(AG10:AG101)</f>
        <v>76.599999999999994</v>
      </c>
      <c r="AH103" s="163">
        <f>SUM(AH10:AH101)</f>
        <v>15.000000000000002</v>
      </c>
      <c r="AI103" s="164">
        <f>SUM(AI10:AI101)</f>
        <v>23.9</v>
      </c>
    </row>
    <row r="104" spans="1:256" s="95" customFormat="1" ht="12" customHeight="1">
      <c r="A104" s="152"/>
      <c r="B104" s="165" t="s">
        <v>107</v>
      </c>
      <c r="C104" s="152"/>
      <c r="D104" s="152"/>
      <c r="E104" s="154"/>
      <c r="F104" s="154"/>
      <c r="G104" s="166"/>
      <c r="H104" s="152"/>
      <c r="I104" s="152"/>
      <c r="J104" s="152"/>
      <c r="K104" s="152"/>
      <c r="L104" s="155"/>
      <c r="M104" s="155"/>
      <c r="N104" s="155"/>
      <c r="O104" s="156"/>
      <c r="P104" s="152"/>
      <c r="Q104" s="152"/>
      <c r="R104" s="156"/>
      <c r="S104" s="156"/>
      <c r="T104" s="157"/>
      <c r="U104" s="152"/>
      <c r="V104" s="158"/>
      <c r="W104" s="159"/>
      <c r="X104" s="152"/>
      <c r="Y104" s="160"/>
      <c r="Z104" s="160"/>
      <c r="AA104" s="160"/>
      <c r="AB104" s="160"/>
      <c r="AC104" s="160"/>
      <c r="AD104" s="161"/>
      <c r="AE104" s="162"/>
      <c r="AF104" s="167"/>
      <c r="AG104" s="167"/>
      <c r="AH104" s="167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</row>
    <row r="105" spans="1:256" s="89" customFormat="1" ht="12" customHeight="1">
      <c r="A105" s="152"/>
      <c r="B105" s="165" t="s">
        <v>36</v>
      </c>
      <c r="C105" s="168">
        <f>AF103</f>
        <v>18</v>
      </c>
      <c r="D105" s="152" t="s">
        <v>5</v>
      </c>
      <c r="E105" s="154"/>
      <c r="F105" s="169"/>
      <c r="G105" s="169"/>
      <c r="H105" s="152"/>
      <c r="I105" s="152"/>
      <c r="J105" s="152"/>
      <c r="K105" s="152"/>
      <c r="L105" s="155"/>
      <c r="M105" s="170"/>
      <c r="N105" s="171"/>
      <c r="O105" s="156"/>
      <c r="P105" s="152"/>
      <c r="Q105" s="152"/>
      <c r="R105" s="156"/>
      <c r="S105" s="156"/>
      <c r="T105" s="157"/>
      <c r="U105" s="152"/>
      <c r="V105" s="158"/>
      <c r="W105" s="159"/>
      <c r="X105" s="152"/>
      <c r="Y105" s="160"/>
      <c r="Z105" s="160"/>
      <c r="AA105" s="160"/>
      <c r="AB105" s="160"/>
      <c r="AC105" s="160"/>
      <c r="AD105" s="161"/>
      <c r="AE105" s="162"/>
      <c r="AF105" s="167"/>
      <c r="AG105" s="167"/>
      <c r="AH105" s="167"/>
    </row>
    <row r="106" spans="1:256" s="172" customFormat="1" ht="12" customHeight="1">
      <c r="A106" s="152"/>
      <c r="B106" s="165" t="s">
        <v>40</v>
      </c>
      <c r="C106" s="168">
        <f>AG103</f>
        <v>76.599999999999994</v>
      </c>
      <c r="D106" s="152" t="s">
        <v>5</v>
      </c>
      <c r="E106" s="154"/>
      <c r="F106" s="169" t="s">
        <v>218</v>
      </c>
      <c r="G106" s="169"/>
      <c r="H106" s="152"/>
      <c r="I106" s="152"/>
      <c r="J106" s="152"/>
      <c r="K106" s="152"/>
      <c r="L106" s="155"/>
      <c r="M106" s="170"/>
      <c r="N106" s="171"/>
      <c r="O106" s="156"/>
      <c r="P106" s="152"/>
      <c r="Q106" s="152"/>
      <c r="R106" s="156"/>
      <c r="S106" s="156"/>
      <c r="T106" s="157"/>
      <c r="U106" s="152"/>
      <c r="V106" s="158"/>
      <c r="W106" s="159"/>
      <c r="X106" s="152"/>
      <c r="Y106" s="160"/>
      <c r="Z106" s="160"/>
      <c r="AA106" s="160"/>
      <c r="AB106" s="160"/>
      <c r="AC106" s="160"/>
      <c r="AD106" s="161"/>
      <c r="AE106" s="162"/>
      <c r="AF106" s="167"/>
      <c r="AG106" s="167"/>
      <c r="AH106" s="167"/>
    </row>
    <row r="107" spans="1:256" s="172" customFormat="1" ht="12" customHeight="1">
      <c r="A107" s="152"/>
      <c r="B107" s="153" t="s">
        <v>108</v>
      </c>
      <c r="C107" s="168">
        <f>AH103</f>
        <v>15.000000000000002</v>
      </c>
      <c r="D107" s="152" t="s">
        <v>5</v>
      </c>
      <c r="E107" s="170"/>
      <c r="F107" s="168"/>
      <c r="G107" s="152"/>
      <c r="H107" s="153"/>
      <c r="I107" s="173"/>
      <c r="J107" s="173"/>
      <c r="K107" s="152"/>
      <c r="L107" s="155"/>
      <c r="M107" s="155"/>
      <c r="N107" s="155"/>
      <c r="O107" s="156"/>
      <c r="P107" s="152"/>
      <c r="Q107" s="152"/>
      <c r="R107" s="156"/>
      <c r="S107" s="156"/>
      <c r="T107" s="157"/>
      <c r="U107" s="152"/>
      <c r="V107" s="158"/>
      <c r="W107" s="156"/>
      <c r="X107" s="152"/>
      <c r="Y107" s="160"/>
      <c r="Z107" s="160"/>
      <c r="AA107" s="160"/>
      <c r="AB107" s="160"/>
      <c r="AC107" s="160"/>
      <c r="AD107" s="161"/>
      <c r="AE107" s="162"/>
      <c r="AF107" s="167"/>
      <c r="AG107" s="167"/>
      <c r="AH107" s="167"/>
    </row>
    <row r="108" spans="1:256" s="172" customFormat="1" ht="12" customHeight="1">
      <c r="A108" s="152"/>
      <c r="B108" s="153" t="s">
        <v>109</v>
      </c>
      <c r="C108" s="168">
        <f>AI103</f>
        <v>23.9</v>
      </c>
      <c r="D108" s="152" t="s">
        <v>5</v>
      </c>
      <c r="E108" s="154"/>
      <c r="F108" s="154"/>
      <c r="G108" s="152"/>
      <c r="H108" s="152"/>
      <c r="I108" s="152"/>
      <c r="J108" s="152"/>
      <c r="K108" s="152"/>
      <c r="L108" s="155"/>
      <c r="M108" s="155"/>
      <c r="N108" s="155"/>
      <c r="O108" s="156"/>
      <c r="P108" s="152"/>
      <c r="Q108" s="152"/>
      <c r="R108" s="156"/>
      <c r="S108" s="156"/>
      <c r="T108" s="157"/>
      <c r="U108" s="152"/>
      <c r="V108" s="158"/>
      <c r="W108" s="156"/>
      <c r="X108" s="152"/>
      <c r="Y108" s="160"/>
      <c r="Z108" s="160"/>
      <c r="AA108" s="160"/>
      <c r="AB108" s="160"/>
      <c r="AC108" s="160"/>
      <c r="AD108" s="161"/>
      <c r="AE108" s="162"/>
      <c r="AF108" s="167"/>
      <c r="AG108" s="167"/>
      <c r="AH108" s="167"/>
    </row>
    <row r="109" spans="1:256">
      <c r="A109" s="28"/>
      <c r="B109" s="29"/>
      <c r="C109" s="28"/>
      <c r="D109" s="28"/>
      <c r="E109" s="34"/>
      <c r="F109" s="34"/>
      <c r="G109" s="28"/>
      <c r="H109" s="28"/>
      <c r="I109" s="28"/>
      <c r="J109" s="28"/>
      <c r="K109" s="28"/>
      <c r="L109" s="35"/>
      <c r="M109" s="35"/>
      <c r="N109" s="35"/>
      <c r="O109" s="36"/>
      <c r="P109" s="28"/>
      <c r="Q109" s="28"/>
      <c r="R109" s="36"/>
      <c r="S109" s="36"/>
      <c r="T109" s="37"/>
      <c r="U109" s="28"/>
      <c r="V109" s="38"/>
      <c r="W109" s="36"/>
      <c r="X109" s="28"/>
      <c r="Y109" s="30"/>
      <c r="Z109" s="30"/>
      <c r="AA109" s="30"/>
      <c r="AB109" s="30"/>
      <c r="AC109" s="30"/>
      <c r="AD109" s="31"/>
      <c r="AE109" s="32"/>
      <c r="AF109" s="33"/>
      <c r="AG109" s="33"/>
      <c r="AH109" s="33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>
      <c r="A110" s="28"/>
      <c r="B110" s="18"/>
      <c r="C110" s="28"/>
      <c r="D110" s="28"/>
      <c r="E110" s="34"/>
      <c r="F110" s="34"/>
      <c r="G110" s="28"/>
      <c r="H110" s="28"/>
      <c r="I110" s="28"/>
      <c r="J110" s="28"/>
      <c r="K110" s="28"/>
      <c r="L110" s="35"/>
      <c r="M110" s="35"/>
      <c r="N110" s="35"/>
      <c r="O110" s="36"/>
      <c r="P110" s="28"/>
      <c r="Q110" s="28"/>
      <c r="R110" s="36"/>
      <c r="S110" s="36"/>
      <c r="T110" s="37"/>
      <c r="U110" s="28"/>
      <c r="V110" s="38"/>
      <c r="W110" s="36"/>
      <c r="X110" s="28"/>
      <c r="Y110" s="30"/>
      <c r="Z110" s="30"/>
      <c r="AA110" s="30"/>
      <c r="AB110" s="30"/>
      <c r="AC110" s="30"/>
      <c r="AD110" s="31"/>
      <c r="AE110" s="32"/>
      <c r="AF110" s="33"/>
      <c r="AG110" s="33"/>
      <c r="AH110" s="33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>
      <c r="A111" s="28"/>
      <c r="B111" s="18"/>
      <c r="C111" s="28"/>
      <c r="D111" s="28"/>
      <c r="E111" s="34"/>
      <c r="F111" s="34"/>
      <c r="G111" s="28"/>
      <c r="H111" s="28"/>
      <c r="I111" s="28"/>
      <c r="J111" s="28"/>
      <c r="K111" s="28"/>
      <c r="L111" s="35"/>
      <c r="M111" s="35"/>
      <c r="N111" s="35"/>
      <c r="O111" s="36"/>
      <c r="P111" s="28"/>
      <c r="Q111" s="28"/>
      <c r="R111" s="36"/>
      <c r="S111" s="36"/>
      <c r="T111" s="37"/>
      <c r="U111" s="28"/>
      <c r="V111" s="38"/>
      <c r="W111" s="36"/>
      <c r="X111" s="28"/>
      <c r="Y111" s="30"/>
      <c r="Z111" s="30"/>
      <c r="AA111" s="30"/>
      <c r="AB111" s="30"/>
      <c r="AC111" s="30"/>
      <c r="AD111" s="31"/>
      <c r="AE111" s="32"/>
      <c r="AF111" s="33"/>
      <c r="AG111" s="33"/>
      <c r="AH111" s="33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>
      <c r="Y112" s="16"/>
      <c r="Z112" s="16"/>
      <c r="AA112" s="16"/>
      <c r="AB112" s="16"/>
      <c r="AC112" s="16"/>
      <c r="AD112" s="10"/>
      <c r="AE112" s="3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25:256">
      <c r="Y113" s="16"/>
      <c r="Z113" s="16"/>
      <c r="AA113" s="16"/>
      <c r="AB113" s="16"/>
      <c r="AC113" s="16"/>
      <c r="AD113" s="10"/>
      <c r="AE113" s="3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25:256">
      <c r="Y114" s="16"/>
      <c r="Z114" s="16"/>
      <c r="AA114" s="16"/>
      <c r="AB114" s="16"/>
      <c r="AC114" s="16"/>
      <c r="AD114" s="10"/>
      <c r="AE114" s="3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</sheetData>
  <protectedRanges>
    <protectedRange sqref="Y95" name="Oblast1_2_1"/>
  </protectedRanges>
  <autoFilter ref="A1:AC100" xr:uid="{00000000-0009-0000-0000-000000000000}">
    <filterColumn colId="4" showButton="0"/>
    <filterColumn colId="9" showButton="0"/>
    <filterColumn colId="10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1" showButton="0"/>
    <filterColumn colId="22" showButton="0"/>
  </autoFilter>
  <mergeCells count="151">
    <mergeCell ref="D22:AC22"/>
    <mergeCell ref="A29:A30"/>
    <mergeCell ref="D29:D30"/>
    <mergeCell ref="Y29:Y30"/>
    <mergeCell ref="A31:A36"/>
    <mergeCell ref="A20:A21"/>
    <mergeCell ref="D20:D21"/>
    <mergeCell ref="D35:AC35"/>
    <mergeCell ref="A49:A50"/>
    <mergeCell ref="A42:A47"/>
    <mergeCell ref="B42:B47"/>
    <mergeCell ref="D42:AC42"/>
    <mergeCell ref="D43:AC43"/>
    <mergeCell ref="D44:AC44"/>
    <mergeCell ref="D45:AC45"/>
    <mergeCell ref="D46:AC46"/>
    <mergeCell ref="D47:AC47"/>
    <mergeCell ref="D23:AC23"/>
    <mergeCell ref="E1:F1"/>
    <mergeCell ref="B1:B3"/>
    <mergeCell ref="B4:B6"/>
    <mergeCell ref="D4:D5"/>
    <mergeCell ref="C1:C3"/>
    <mergeCell ref="D1:D2"/>
    <mergeCell ref="A4:A6"/>
    <mergeCell ref="A1:A3"/>
    <mergeCell ref="C4:C6"/>
    <mergeCell ref="G1:G2"/>
    <mergeCell ref="I4:I5"/>
    <mergeCell ref="G4:G5"/>
    <mergeCell ref="E4:F4"/>
    <mergeCell ref="R7:U7"/>
    <mergeCell ref="V7:X7"/>
    <mergeCell ref="H4:H5"/>
    <mergeCell ref="R4:T4"/>
    <mergeCell ref="V4:X4"/>
    <mergeCell ref="N4:Q4"/>
    <mergeCell ref="J4:L4"/>
    <mergeCell ref="H1:H2"/>
    <mergeCell ref="I1:I2"/>
    <mergeCell ref="N1:Q1"/>
    <mergeCell ref="J1:L1"/>
    <mergeCell ref="M1:M2"/>
    <mergeCell ref="M4:M5"/>
    <mergeCell ref="E7:F7"/>
    <mergeCell ref="N7:Q7"/>
    <mergeCell ref="J7:L7"/>
    <mergeCell ref="M7:M8"/>
    <mergeCell ref="I7:I8"/>
    <mergeCell ref="H7:H8"/>
    <mergeCell ref="G7:G8"/>
    <mergeCell ref="AI1:AI2"/>
    <mergeCell ref="AI7:AI8"/>
    <mergeCell ref="AF1:AF2"/>
    <mergeCell ref="AI4:AI5"/>
    <mergeCell ref="AH1:AH2"/>
    <mergeCell ref="AH4:AH5"/>
    <mergeCell ref="AH7:AH8"/>
    <mergeCell ref="AF4:AF5"/>
    <mergeCell ref="AG4:AG5"/>
    <mergeCell ref="AG1:AG2"/>
    <mergeCell ref="AF7:AF8"/>
    <mergeCell ref="B7:B9"/>
    <mergeCell ref="A7:A9"/>
    <mergeCell ref="D7:D8"/>
    <mergeCell ref="C7:C9"/>
    <mergeCell ref="A13:A18"/>
    <mergeCell ref="B13:B18"/>
    <mergeCell ref="D13:AC13"/>
    <mergeCell ref="D14:AC14"/>
    <mergeCell ref="D15:AC15"/>
    <mergeCell ref="D17:AC17"/>
    <mergeCell ref="D18:AC18"/>
    <mergeCell ref="D16:AC16"/>
    <mergeCell ref="A11:A12"/>
    <mergeCell ref="D11:D12"/>
    <mergeCell ref="Z7:Z9"/>
    <mergeCell ref="Y11:Y12"/>
    <mergeCell ref="Y1:Y3"/>
    <mergeCell ref="V1:X1"/>
    <mergeCell ref="R1:U1"/>
    <mergeCell ref="Y4:Y6"/>
    <mergeCell ref="AG7:AG8"/>
    <mergeCell ref="AD1:AE2"/>
    <mergeCell ref="AD7:AE8"/>
    <mergeCell ref="Z1:Z3"/>
    <mergeCell ref="Z4:Z6"/>
    <mergeCell ref="AC1:AC3"/>
    <mergeCell ref="AB4:AB6"/>
    <mergeCell ref="AA1:AA3"/>
    <mergeCell ref="AD4:AE5"/>
    <mergeCell ref="AB1:AB3"/>
    <mergeCell ref="AB7:AB9"/>
    <mergeCell ref="AC7:AC9"/>
    <mergeCell ref="AA7:AA9"/>
    <mergeCell ref="AC4:AC6"/>
    <mergeCell ref="AA4:AA6"/>
    <mergeCell ref="Y7:Y9"/>
    <mergeCell ref="D99:AC99"/>
    <mergeCell ref="B97:B99"/>
    <mergeCell ref="D98:AC98"/>
    <mergeCell ref="D97:AC97"/>
    <mergeCell ref="D49:D50"/>
    <mergeCell ref="Y49:Y50"/>
    <mergeCell ref="A97:A99"/>
    <mergeCell ref="D56:AC56"/>
    <mergeCell ref="A60:A61"/>
    <mergeCell ref="B60:B61"/>
    <mergeCell ref="D60:AC60"/>
    <mergeCell ref="D61:AC61"/>
    <mergeCell ref="A70:A74"/>
    <mergeCell ref="B70:B74"/>
    <mergeCell ref="D70:AC70"/>
    <mergeCell ref="D71:AC71"/>
    <mergeCell ref="D74:AC74"/>
    <mergeCell ref="D73:AC73"/>
    <mergeCell ref="D72:AC72"/>
    <mergeCell ref="A82:A85"/>
    <mergeCell ref="B82:B85"/>
    <mergeCell ref="Y20:Y21"/>
    <mergeCell ref="A91:A93"/>
    <mergeCell ref="B91:B93"/>
    <mergeCell ref="D91:AC91"/>
    <mergeCell ref="D92:AC92"/>
    <mergeCell ref="D93:AC93"/>
    <mergeCell ref="A22:A27"/>
    <mergeCell ref="B22:B27"/>
    <mergeCell ref="D24:AC24"/>
    <mergeCell ref="D25:AC25"/>
    <mergeCell ref="D26:AC26"/>
    <mergeCell ref="D27:AC27"/>
    <mergeCell ref="D31:AC31"/>
    <mergeCell ref="D32:AC32"/>
    <mergeCell ref="D33:AC33"/>
    <mergeCell ref="B31:B36"/>
    <mergeCell ref="D51:AC51"/>
    <mergeCell ref="D52:AC52"/>
    <mergeCell ref="A51:A56"/>
    <mergeCell ref="B51:B56"/>
    <mergeCell ref="A39:A40"/>
    <mergeCell ref="D39:D40"/>
    <mergeCell ref="Y39:Y40"/>
    <mergeCell ref="D53:AC53"/>
    <mergeCell ref="D54:AC54"/>
    <mergeCell ref="D55:AC55"/>
    <mergeCell ref="D34:AC34"/>
    <mergeCell ref="D82:AC82"/>
    <mergeCell ref="D83:AC83"/>
    <mergeCell ref="D84:AC84"/>
    <mergeCell ref="D85:AC85"/>
    <mergeCell ref="D36:AC36"/>
  </mergeCells>
  <phoneticPr fontId="6" type="noConversion"/>
  <conditionalFormatting sqref="Z10:AB10 Z81:AB81">
    <cfRule type="cellIs" dxfId="175" priority="1953" stopIfTrue="1" operator="equal">
      <formula>"MaR"</formula>
    </cfRule>
    <cfRule type="cellIs" dxfId="174" priority="1954" stopIfTrue="1" operator="equal">
      <formula>"ELE"</formula>
    </cfRule>
  </conditionalFormatting>
  <conditionalFormatting sqref="AA96">
    <cfRule type="cellIs" dxfId="173" priority="1245" stopIfTrue="1" operator="equal">
      <formula>"MaR"</formula>
    </cfRule>
    <cfRule type="cellIs" dxfId="172" priority="1246" stopIfTrue="1" operator="equal">
      <formula>"ELE"</formula>
    </cfRule>
  </conditionalFormatting>
  <conditionalFormatting sqref="Z96">
    <cfRule type="cellIs" dxfId="171" priority="1247" stopIfTrue="1" operator="equal">
      <formula>"MaR"</formula>
    </cfRule>
    <cfRule type="cellIs" dxfId="170" priority="1248" stopIfTrue="1" operator="equal">
      <formula>"ELE"</formula>
    </cfRule>
  </conditionalFormatting>
  <conditionalFormatting sqref="AA95">
    <cfRule type="cellIs" dxfId="169" priority="1249" stopIfTrue="1" operator="equal">
      <formula>"MaR"</formula>
    </cfRule>
    <cfRule type="cellIs" dxfId="168" priority="1250" stopIfTrue="1" operator="equal">
      <formula>"ELE"</formula>
    </cfRule>
  </conditionalFormatting>
  <conditionalFormatting sqref="AB95">
    <cfRule type="cellIs" dxfId="167" priority="1253" stopIfTrue="1" operator="equal">
      <formula>"MaR"</formula>
    </cfRule>
    <cfRule type="cellIs" dxfId="166" priority="1254" stopIfTrue="1" operator="equal">
      <formula>"ELE"</formula>
    </cfRule>
  </conditionalFormatting>
  <conditionalFormatting sqref="AB96">
    <cfRule type="cellIs" dxfId="165" priority="1243" stopIfTrue="1" operator="equal">
      <formula>"MaR"</formula>
    </cfRule>
    <cfRule type="cellIs" dxfId="164" priority="1244" stopIfTrue="1" operator="equal">
      <formula>"ELE"</formula>
    </cfRule>
  </conditionalFormatting>
  <conditionalFormatting sqref="Z101:AA101">
    <cfRule type="cellIs" dxfId="163" priority="605" stopIfTrue="1" operator="equal">
      <formula>"MaR"</formula>
    </cfRule>
    <cfRule type="cellIs" dxfId="162" priority="606" stopIfTrue="1" operator="equal">
      <formula>"ELE"</formula>
    </cfRule>
  </conditionalFormatting>
  <conditionalFormatting sqref="AB101">
    <cfRule type="cellIs" dxfId="161" priority="603" stopIfTrue="1" operator="equal">
      <formula>"MaR"</formula>
    </cfRule>
    <cfRule type="cellIs" dxfId="160" priority="604" stopIfTrue="1" operator="equal">
      <formula>"ELE"</formula>
    </cfRule>
  </conditionalFormatting>
  <conditionalFormatting sqref="Z95">
    <cfRule type="cellIs" dxfId="159" priority="543" stopIfTrue="1" operator="equal">
      <formula>"MaR"</formula>
    </cfRule>
    <cfRule type="cellIs" dxfId="158" priority="544" stopIfTrue="1" operator="equal">
      <formula>"ELE"</formula>
    </cfRule>
  </conditionalFormatting>
  <conditionalFormatting sqref="AA19 AA38">
    <cfRule type="cellIs" dxfId="157" priority="271" stopIfTrue="1" operator="equal">
      <formula>"MaR"</formula>
    </cfRule>
    <cfRule type="cellIs" dxfId="156" priority="272" stopIfTrue="1" operator="equal">
      <formula>"ELE"</formula>
    </cfRule>
  </conditionalFormatting>
  <conditionalFormatting sqref="Z19 Z38">
    <cfRule type="cellIs" dxfId="155" priority="269" stopIfTrue="1" operator="equal">
      <formula>"MaR"</formula>
    </cfRule>
    <cfRule type="cellIs" dxfId="154" priority="270" stopIfTrue="1" operator="equal">
      <formula>"ELE"</formula>
    </cfRule>
  </conditionalFormatting>
  <conditionalFormatting sqref="AB19 AB38">
    <cfRule type="cellIs" dxfId="153" priority="267" stopIfTrue="1" operator="equal">
      <formula>"MaR"</formula>
    </cfRule>
    <cfRule type="cellIs" dxfId="152" priority="268" stopIfTrue="1" operator="equal">
      <formula>"ELE"</formula>
    </cfRule>
  </conditionalFormatting>
  <conditionalFormatting sqref="AA11:AA12">
    <cfRule type="cellIs" dxfId="151" priority="243" stopIfTrue="1" operator="equal">
      <formula>"MaR"</formula>
    </cfRule>
    <cfRule type="cellIs" dxfId="150" priority="244" stopIfTrue="1" operator="equal">
      <formula>"ELE"</formula>
    </cfRule>
  </conditionalFormatting>
  <conditionalFormatting sqref="AB11:AB12">
    <cfRule type="cellIs" dxfId="149" priority="237" stopIfTrue="1" operator="equal">
      <formula>"MaR"</formula>
    </cfRule>
    <cfRule type="cellIs" dxfId="148" priority="238" stopIfTrue="1" operator="equal">
      <formula>"ELE"</formula>
    </cfRule>
  </conditionalFormatting>
  <conditionalFormatting sqref="Z11">
    <cfRule type="cellIs" dxfId="147" priority="241" stopIfTrue="1" operator="equal">
      <formula>"MaR"</formula>
    </cfRule>
    <cfRule type="cellIs" dxfId="146" priority="242" stopIfTrue="1" operator="equal">
      <formula>"ELE"</formula>
    </cfRule>
  </conditionalFormatting>
  <conditionalFormatting sqref="Z12">
    <cfRule type="cellIs" dxfId="145" priority="239" stopIfTrue="1" operator="equal">
      <formula>"MaR"</formula>
    </cfRule>
    <cfRule type="cellIs" dxfId="144" priority="240" stopIfTrue="1" operator="equal">
      <formula>"ELE"</formula>
    </cfRule>
  </conditionalFormatting>
  <conditionalFormatting sqref="AA28">
    <cfRule type="cellIs" dxfId="143" priority="221" stopIfTrue="1" operator="equal">
      <formula>"MaR"</formula>
    </cfRule>
    <cfRule type="cellIs" dxfId="142" priority="222" stopIfTrue="1" operator="equal">
      <formula>"ELE"</formula>
    </cfRule>
  </conditionalFormatting>
  <conditionalFormatting sqref="Z28">
    <cfRule type="cellIs" dxfId="141" priority="219" stopIfTrue="1" operator="equal">
      <formula>"MaR"</formula>
    </cfRule>
    <cfRule type="cellIs" dxfId="140" priority="220" stopIfTrue="1" operator="equal">
      <formula>"ELE"</formula>
    </cfRule>
  </conditionalFormatting>
  <conditionalFormatting sqref="AB28">
    <cfRule type="cellIs" dxfId="139" priority="217" stopIfTrue="1" operator="equal">
      <formula>"MaR"</formula>
    </cfRule>
    <cfRule type="cellIs" dxfId="138" priority="218" stopIfTrue="1" operator="equal">
      <formula>"ELE"</formula>
    </cfRule>
  </conditionalFormatting>
  <conditionalFormatting sqref="Z20">
    <cfRule type="cellIs" dxfId="137" priority="213" stopIfTrue="1" operator="equal">
      <formula>"MaR"</formula>
    </cfRule>
    <cfRule type="cellIs" dxfId="136" priority="214" stopIfTrue="1" operator="equal">
      <formula>"ELE"</formula>
    </cfRule>
  </conditionalFormatting>
  <conditionalFormatting sqref="Z21">
    <cfRule type="cellIs" dxfId="135" priority="211" stopIfTrue="1" operator="equal">
      <formula>"MaR"</formula>
    </cfRule>
    <cfRule type="cellIs" dxfId="134" priority="212" stopIfTrue="1" operator="equal">
      <formula>"ELE"</formula>
    </cfRule>
  </conditionalFormatting>
  <conditionalFormatting sqref="AA20:AA21">
    <cfRule type="cellIs" dxfId="133" priority="215" stopIfTrue="1" operator="equal">
      <formula>"MaR"</formula>
    </cfRule>
    <cfRule type="cellIs" dxfId="132" priority="216" stopIfTrue="1" operator="equal">
      <formula>"ELE"</formula>
    </cfRule>
  </conditionalFormatting>
  <conditionalFormatting sqref="AB20:AB21">
    <cfRule type="cellIs" dxfId="131" priority="209" stopIfTrue="1" operator="equal">
      <formula>"MaR"</formula>
    </cfRule>
    <cfRule type="cellIs" dxfId="130" priority="210" stopIfTrue="1" operator="equal">
      <formula>"ELE"</formula>
    </cfRule>
  </conditionalFormatting>
  <conditionalFormatting sqref="AA37">
    <cfRule type="cellIs" dxfId="129" priority="207" stopIfTrue="1" operator="equal">
      <formula>"MaR"</formula>
    </cfRule>
    <cfRule type="cellIs" dxfId="128" priority="208" stopIfTrue="1" operator="equal">
      <formula>"ELE"</formula>
    </cfRule>
  </conditionalFormatting>
  <conditionalFormatting sqref="Z37">
    <cfRule type="cellIs" dxfId="127" priority="205" stopIfTrue="1" operator="equal">
      <formula>"MaR"</formula>
    </cfRule>
    <cfRule type="cellIs" dxfId="126" priority="206" stopIfTrue="1" operator="equal">
      <formula>"ELE"</formula>
    </cfRule>
  </conditionalFormatting>
  <conditionalFormatting sqref="AB37">
    <cfRule type="cellIs" dxfId="125" priority="203" stopIfTrue="1" operator="equal">
      <formula>"MaR"</formula>
    </cfRule>
    <cfRule type="cellIs" dxfId="124" priority="204" stopIfTrue="1" operator="equal">
      <formula>"ELE"</formula>
    </cfRule>
  </conditionalFormatting>
  <conditionalFormatting sqref="Z29">
    <cfRule type="cellIs" dxfId="123" priority="199" stopIfTrue="1" operator="equal">
      <formula>"MaR"</formula>
    </cfRule>
    <cfRule type="cellIs" dxfId="122" priority="200" stopIfTrue="1" operator="equal">
      <formula>"ELE"</formula>
    </cfRule>
  </conditionalFormatting>
  <conditionalFormatting sqref="Z30">
    <cfRule type="cellIs" dxfId="121" priority="197" stopIfTrue="1" operator="equal">
      <formula>"MaR"</formula>
    </cfRule>
    <cfRule type="cellIs" dxfId="120" priority="198" stopIfTrue="1" operator="equal">
      <formula>"ELE"</formula>
    </cfRule>
  </conditionalFormatting>
  <conditionalFormatting sqref="AA29:AA30">
    <cfRule type="cellIs" dxfId="119" priority="201" stopIfTrue="1" operator="equal">
      <formula>"MaR"</formula>
    </cfRule>
    <cfRule type="cellIs" dxfId="118" priority="202" stopIfTrue="1" operator="equal">
      <formula>"ELE"</formula>
    </cfRule>
  </conditionalFormatting>
  <conditionalFormatting sqref="AB29:AB30">
    <cfRule type="cellIs" dxfId="117" priority="195" stopIfTrue="1" operator="equal">
      <formula>"MaR"</formula>
    </cfRule>
    <cfRule type="cellIs" dxfId="116" priority="196" stopIfTrue="1" operator="equal">
      <formula>"ELE"</formula>
    </cfRule>
  </conditionalFormatting>
  <conditionalFormatting sqref="AA48">
    <cfRule type="cellIs" dxfId="115" priority="193" stopIfTrue="1" operator="equal">
      <formula>"MaR"</formula>
    </cfRule>
    <cfRule type="cellIs" dxfId="114" priority="194" stopIfTrue="1" operator="equal">
      <formula>"ELE"</formula>
    </cfRule>
  </conditionalFormatting>
  <conditionalFormatting sqref="Z48">
    <cfRule type="cellIs" dxfId="113" priority="191" stopIfTrue="1" operator="equal">
      <formula>"MaR"</formula>
    </cfRule>
    <cfRule type="cellIs" dxfId="112" priority="192" stopIfTrue="1" operator="equal">
      <formula>"ELE"</formula>
    </cfRule>
  </conditionalFormatting>
  <conditionalFormatting sqref="AB48">
    <cfRule type="cellIs" dxfId="111" priority="189" stopIfTrue="1" operator="equal">
      <formula>"MaR"</formula>
    </cfRule>
    <cfRule type="cellIs" dxfId="110" priority="190" stopIfTrue="1" operator="equal">
      <formula>"ELE"</formula>
    </cfRule>
  </conditionalFormatting>
  <conditionalFormatting sqref="Z39">
    <cfRule type="cellIs" dxfId="109" priority="185" stopIfTrue="1" operator="equal">
      <formula>"MaR"</formula>
    </cfRule>
    <cfRule type="cellIs" dxfId="108" priority="186" stopIfTrue="1" operator="equal">
      <formula>"ELE"</formula>
    </cfRule>
  </conditionalFormatting>
  <conditionalFormatting sqref="Z40">
    <cfRule type="cellIs" dxfId="107" priority="183" stopIfTrue="1" operator="equal">
      <formula>"MaR"</formula>
    </cfRule>
    <cfRule type="cellIs" dxfId="106" priority="184" stopIfTrue="1" operator="equal">
      <formula>"ELE"</formula>
    </cfRule>
  </conditionalFormatting>
  <conditionalFormatting sqref="AA39:AA40">
    <cfRule type="cellIs" dxfId="105" priority="187" stopIfTrue="1" operator="equal">
      <formula>"MaR"</formula>
    </cfRule>
    <cfRule type="cellIs" dxfId="104" priority="188" stopIfTrue="1" operator="equal">
      <formula>"ELE"</formula>
    </cfRule>
  </conditionalFormatting>
  <conditionalFormatting sqref="AB39:AB40">
    <cfRule type="cellIs" dxfId="103" priority="181" stopIfTrue="1" operator="equal">
      <formula>"MaR"</formula>
    </cfRule>
    <cfRule type="cellIs" dxfId="102" priority="182" stopIfTrue="1" operator="equal">
      <formula>"ELE"</formula>
    </cfRule>
  </conditionalFormatting>
  <conditionalFormatting sqref="AA57">
    <cfRule type="cellIs" dxfId="101" priority="179" stopIfTrue="1" operator="equal">
      <formula>"MaR"</formula>
    </cfRule>
    <cfRule type="cellIs" dxfId="100" priority="180" stopIfTrue="1" operator="equal">
      <formula>"ELE"</formula>
    </cfRule>
  </conditionalFormatting>
  <conditionalFormatting sqref="Z57">
    <cfRule type="cellIs" dxfId="99" priority="177" stopIfTrue="1" operator="equal">
      <formula>"MaR"</formula>
    </cfRule>
    <cfRule type="cellIs" dxfId="98" priority="178" stopIfTrue="1" operator="equal">
      <formula>"ELE"</formula>
    </cfRule>
  </conditionalFormatting>
  <conditionalFormatting sqref="AB57">
    <cfRule type="cellIs" dxfId="97" priority="175" stopIfTrue="1" operator="equal">
      <formula>"MaR"</formula>
    </cfRule>
    <cfRule type="cellIs" dxfId="96" priority="176" stopIfTrue="1" operator="equal">
      <formula>"ELE"</formula>
    </cfRule>
  </conditionalFormatting>
  <conditionalFormatting sqref="Z49">
    <cfRule type="cellIs" dxfId="95" priority="171" stopIfTrue="1" operator="equal">
      <formula>"MaR"</formula>
    </cfRule>
    <cfRule type="cellIs" dxfId="94" priority="172" stopIfTrue="1" operator="equal">
      <formula>"ELE"</formula>
    </cfRule>
  </conditionalFormatting>
  <conditionalFormatting sqref="Z50">
    <cfRule type="cellIs" dxfId="93" priority="169" stopIfTrue="1" operator="equal">
      <formula>"MaR"</formula>
    </cfRule>
    <cfRule type="cellIs" dxfId="92" priority="170" stopIfTrue="1" operator="equal">
      <formula>"ELE"</formula>
    </cfRule>
  </conditionalFormatting>
  <conditionalFormatting sqref="AA49:AA50">
    <cfRule type="cellIs" dxfId="91" priority="173" stopIfTrue="1" operator="equal">
      <formula>"MaR"</formula>
    </cfRule>
    <cfRule type="cellIs" dxfId="90" priority="174" stopIfTrue="1" operator="equal">
      <formula>"ELE"</formula>
    </cfRule>
  </conditionalFormatting>
  <conditionalFormatting sqref="AB49:AB50">
    <cfRule type="cellIs" dxfId="89" priority="167" stopIfTrue="1" operator="equal">
      <formula>"MaR"</formula>
    </cfRule>
    <cfRule type="cellIs" dxfId="88" priority="168" stopIfTrue="1" operator="equal">
      <formula>"ELE"</formula>
    </cfRule>
  </conditionalFormatting>
  <conditionalFormatting sqref="AA58">
    <cfRule type="cellIs" dxfId="87" priority="163" stopIfTrue="1" operator="equal">
      <formula>"MaR"</formula>
    </cfRule>
    <cfRule type="cellIs" dxfId="86" priority="164" stopIfTrue="1" operator="equal">
      <formula>"ELE"</formula>
    </cfRule>
  </conditionalFormatting>
  <conditionalFormatting sqref="AB58">
    <cfRule type="cellIs" dxfId="85" priority="165" stopIfTrue="1" operator="equal">
      <formula>"MaR"</formula>
    </cfRule>
    <cfRule type="cellIs" dxfId="84" priority="166" stopIfTrue="1" operator="equal">
      <formula>"ELE"</formula>
    </cfRule>
  </conditionalFormatting>
  <conditionalFormatting sqref="Z58">
    <cfRule type="cellIs" dxfId="83" priority="161" stopIfTrue="1" operator="equal">
      <formula>"MaR"</formula>
    </cfRule>
    <cfRule type="cellIs" dxfId="82" priority="162" stopIfTrue="1" operator="equal">
      <formula>"ELE"</formula>
    </cfRule>
  </conditionalFormatting>
  <conditionalFormatting sqref="AA59">
    <cfRule type="cellIs" dxfId="81" priority="151" stopIfTrue="1" operator="equal">
      <formula>"MaR"</formula>
    </cfRule>
    <cfRule type="cellIs" dxfId="80" priority="152" stopIfTrue="1" operator="equal">
      <formula>"ELE"</formula>
    </cfRule>
  </conditionalFormatting>
  <conditionalFormatting sqref="AB59">
    <cfRule type="cellIs" dxfId="79" priority="153" stopIfTrue="1" operator="equal">
      <formula>"MaR"</formula>
    </cfRule>
    <cfRule type="cellIs" dxfId="78" priority="154" stopIfTrue="1" operator="equal">
      <formula>"ELE"</formula>
    </cfRule>
  </conditionalFormatting>
  <conditionalFormatting sqref="Z59">
    <cfRule type="cellIs" dxfId="77" priority="149" stopIfTrue="1" operator="equal">
      <formula>"MaR"</formula>
    </cfRule>
    <cfRule type="cellIs" dxfId="76" priority="150" stopIfTrue="1" operator="equal">
      <formula>"ELE"</formula>
    </cfRule>
  </conditionalFormatting>
  <conditionalFormatting sqref="Z69:AA69">
    <cfRule type="cellIs" dxfId="75" priority="145" stopIfTrue="1" operator="equal">
      <formula>"MaR"</formula>
    </cfRule>
    <cfRule type="cellIs" dxfId="74" priority="146" stopIfTrue="1" operator="equal">
      <formula>"ELE"</formula>
    </cfRule>
  </conditionalFormatting>
  <conditionalFormatting sqref="AB69">
    <cfRule type="cellIs" dxfId="73" priority="137" stopIfTrue="1" operator="equal">
      <formula>"MaR"</formula>
    </cfRule>
    <cfRule type="cellIs" dxfId="72" priority="138" stopIfTrue="1" operator="equal">
      <formula>"ELE"</formula>
    </cfRule>
  </conditionalFormatting>
  <conditionalFormatting sqref="Z67:AA67">
    <cfRule type="cellIs" dxfId="71" priority="131" stopIfTrue="1" operator="equal">
      <formula>"MaR"</formula>
    </cfRule>
    <cfRule type="cellIs" dxfId="70" priority="132" stopIfTrue="1" operator="equal">
      <formula>"ELE"</formula>
    </cfRule>
  </conditionalFormatting>
  <conditionalFormatting sqref="AB67">
    <cfRule type="cellIs" dxfId="69" priority="129" stopIfTrue="1" operator="equal">
      <formula>"MaR"</formula>
    </cfRule>
    <cfRule type="cellIs" dxfId="68" priority="130" stopIfTrue="1" operator="equal">
      <formula>"ELE"</formula>
    </cfRule>
  </conditionalFormatting>
  <conditionalFormatting sqref="Z63:AA63">
    <cfRule type="cellIs" dxfId="67" priority="127" stopIfTrue="1" operator="equal">
      <formula>"MaR"</formula>
    </cfRule>
    <cfRule type="cellIs" dxfId="66" priority="128" stopIfTrue="1" operator="equal">
      <formula>"ELE"</formula>
    </cfRule>
  </conditionalFormatting>
  <conditionalFormatting sqref="Z64:AA64">
    <cfRule type="cellIs" dxfId="65" priority="125" stopIfTrue="1" operator="equal">
      <formula>"MaR"</formula>
    </cfRule>
    <cfRule type="cellIs" dxfId="64" priority="126" stopIfTrue="1" operator="equal">
      <formula>"ELE"</formula>
    </cfRule>
  </conditionalFormatting>
  <conditionalFormatting sqref="AB63">
    <cfRule type="cellIs" dxfId="63" priority="123" stopIfTrue="1" operator="equal">
      <formula>"MaR"</formula>
    </cfRule>
    <cfRule type="cellIs" dxfId="62" priority="124" stopIfTrue="1" operator="equal">
      <formula>"ELE"</formula>
    </cfRule>
  </conditionalFormatting>
  <conditionalFormatting sqref="AB64">
    <cfRule type="cellIs" dxfId="61" priority="121" stopIfTrue="1" operator="equal">
      <formula>"MaR"</formula>
    </cfRule>
    <cfRule type="cellIs" dxfId="60" priority="122" stopIfTrue="1" operator="equal">
      <formula>"ELE"</formula>
    </cfRule>
  </conditionalFormatting>
  <conditionalFormatting sqref="Z66:AA66">
    <cfRule type="cellIs" dxfId="59" priority="119" stopIfTrue="1" operator="equal">
      <formula>"MaR"</formula>
    </cfRule>
    <cfRule type="cellIs" dxfId="58" priority="120" stopIfTrue="1" operator="equal">
      <formula>"ELE"</formula>
    </cfRule>
  </conditionalFormatting>
  <conditionalFormatting sqref="AB66">
    <cfRule type="cellIs" dxfId="57" priority="117" stopIfTrue="1" operator="equal">
      <formula>"MaR"</formula>
    </cfRule>
    <cfRule type="cellIs" dxfId="56" priority="118" stopIfTrue="1" operator="equal">
      <formula>"ELE"</formula>
    </cfRule>
  </conditionalFormatting>
  <conditionalFormatting sqref="Z65:AA65">
    <cfRule type="cellIs" dxfId="55" priority="115" stopIfTrue="1" operator="equal">
      <formula>"MaR"</formula>
    </cfRule>
    <cfRule type="cellIs" dxfId="54" priority="116" stopIfTrue="1" operator="equal">
      <formula>"ELE"</formula>
    </cfRule>
  </conditionalFormatting>
  <conditionalFormatting sqref="AB65">
    <cfRule type="cellIs" dxfId="53" priority="113" stopIfTrue="1" operator="equal">
      <formula>"MaR"</formula>
    </cfRule>
    <cfRule type="cellIs" dxfId="52" priority="114" stopIfTrue="1" operator="equal">
      <formula>"ELE"</formula>
    </cfRule>
  </conditionalFormatting>
  <conditionalFormatting sqref="AB77:AB78">
    <cfRule type="cellIs" dxfId="51" priority="105" stopIfTrue="1" operator="equal">
      <formula>"MaR"</formula>
    </cfRule>
    <cfRule type="cellIs" dxfId="50" priority="106" stopIfTrue="1" operator="equal">
      <formula>"ELE"</formula>
    </cfRule>
  </conditionalFormatting>
  <conditionalFormatting sqref="AA77:AA78">
    <cfRule type="cellIs" dxfId="49" priority="101" stopIfTrue="1" operator="equal">
      <formula>"MaR"</formula>
    </cfRule>
    <cfRule type="cellIs" dxfId="48" priority="102" stopIfTrue="1" operator="equal">
      <formula>"ELE"</formula>
    </cfRule>
  </conditionalFormatting>
  <conditionalFormatting sqref="Z77:Z78">
    <cfRule type="cellIs" dxfId="47" priority="103" stopIfTrue="1" operator="equal">
      <formula>"MaR"</formula>
    </cfRule>
    <cfRule type="cellIs" dxfId="46" priority="104" stopIfTrue="1" operator="equal">
      <formula>"ELE"</formula>
    </cfRule>
  </conditionalFormatting>
  <conditionalFormatting sqref="AA87">
    <cfRule type="cellIs" dxfId="45" priority="61" stopIfTrue="1" operator="equal">
      <formula>"MaR"</formula>
    </cfRule>
    <cfRule type="cellIs" dxfId="44" priority="62" stopIfTrue="1" operator="equal">
      <formula>"ELE"</formula>
    </cfRule>
  </conditionalFormatting>
  <conditionalFormatting sqref="AB87">
    <cfRule type="cellIs" dxfId="43" priority="63" stopIfTrue="1" operator="equal">
      <formula>"MaR"</formula>
    </cfRule>
    <cfRule type="cellIs" dxfId="42" priority="64" stopIfTrue="1" operator="equal">
      <formula>"ELE"</formula>
    </cfRule>
  </conditionalFormatting>
  <conditionalFormatting sqref="Z87">
    <cfRule type="cellIs" dxfId="41" priority="59" stopIfTrue="1" operator="equal">
      <formula>"MaR"</formula>
    </cfRule>
    <cfRule type="cellIs" dxfId="40" priority="60" stopIfTrue="1" operator="equal">
      <formula>"ELE"</formula>
    </cfRule>
  </conditionalFormatting>
  <conditionalFormatting sqref="AA89">
    <cfRule type="cellIs" dxfId="39" priority="55" stopIfTrue="1" operator="equal">
      <formula>"MaR"</formula>
    </cfRule>
    <cfRule type="cellIs" dxfId="38" priority="56" stopIfTrue="1" operator="equal">
      <formula>"ELE"</formula>
    </cfRule>
  </conditionalFormatting>
  <conditionalFormatting sqref="AB89">
    <cfRule type="cellIs" dxfId="37" priority="57" stopIfTrue="1" operator="equal">
      <formula>"MaR"</formula>
    </cfRule>
    <cfRule type="cellIs" dxfId="36" priority="58" stopIfTrue="1" operator="equal">
      <formula>"ELE"</formula>
    </cfRule>
  </conditionalFormatting>
  <conditionalFormatting sqref="Z89">
    <cfRule type="cellIs" dxfId="35" priority="53" stopIfTrue="1" operator="equal">
      <formula>"MaR"</formula>
    </cfRule>
    <cfRule type="cellIs" dxfId="34" priority="54" stopIfTrue="1" operator="equal">
      <formula>"ELE"</formula>
    </cfRule>
  </conditionalFormatting>
  <conditionalFormatting sqref="AA90">
    <cfRule type="cellIs" dxfId="33" priority="49" stopIfTrue="1" operator="equal">
      <formula>"MaR"</formula>
    </cfRule>
    <cfRule type="cellIs" dxfId="32" priority="50" stopIfTrue="1" operator="equal">
      <formula>"ELE"</formula>
    </cfRule>
  </conditionalFormatting>
  <conditionalFormatting sqref="AB90">
    <cfRule type="cellIs" dxfId="31" priority="51" stopIfTrue="1" operator="equal">
      <formula>"MaR"</formula>
    </cfRule>
    <cfRule type="cellIs" dxfId="30" priority="52" stopIfTrue="1" operator="equal">
      <formula>"ELE"</formula>
    </cfRule>
  </conditionalFormatting>
  <conditionalFormatting sqref="Z90">
    <cfRule type="cellIs" dxfId="29" priority="47" stopIfTrue="1" operator="equal">
      <formula>"MaR"</formula>
    </cfRule>
    <cfRule type="cellIs" dxfId="28" priority="48" stopIfTrue="1" operator="equal">
      <formula>"ELE"</formula>
    </cfRule>
  </conditionalFormatting>
  <conditionalFormatting sqref="AA88">
    <cfRule type="cellIs" dxfId="27" priority="43" stopIfTrue="1" operator="equal">
      <formula>"MaR"</formula>
    </cfRule>
    <cfRule type="cellIs" dxfId="26" priority="44" stopIfTrue="1" operator="equal">
      <formula>"ELE"</formula>
    </cfRule>
  </conditionalFormatting>
  <conditionalFormatting sqref="AB88">
    <cfRule type="cellIs" dxfId="25" priority="45" stopIfTrue="1" operator="equal">
      <formula>"MaR"</formula>
    </cfRule>
    <cfRule type="cellIs" dxfId="24" priority="46" stopIfTrue="1" operator="equal">
      <formula>"ELE"</formula>
    </cfRule>
  </conditionalFormatting>
  <conditionalFormatting sqref="Z88">
    <cfRule type="cellIs" dxfId="23" priority="41" stopIfTrue="1" operator="equal">
      <formula>"MaR"</formula>
    </cfRule>
    <cfRule type="cellIs" dxfId="22" priority="42" stopIfTrue="1" operator="equal">
      <formula>"ELE"</formula>
    </cfRule>
  </conditionalFormatting>
  <conditionalFormatting sqref="AB79">
    <cfRule type="cellIs" dxfId="21" priority="39" stopIfTrue="1" operator="equal">
      <formula>"MaR"</formula>
    </cfRule>
    <cfRule type="cellIs" dxfId="20" priority="40" stopIfTrue="1" operator="equal">
      <formula>"ELE"</formula>
    </cfRule>
  </conditionalFormatting>
  <conditionalFormatting sqref="Z79">
    <cfRule type="cellIs" dxfId="19" priority="37" stopIfTrue="1" operator="equal">
      <formula>"MaR"</formula>
    </cfRule>
    <cfRule type="cellIs" dxfId="18" priority="38" stopIfTrue="1" operator="equal">
      <formula>"ELE"</formula>
    </cfRule>
  </conditionalFormatting>
  <conditionalFormatting sqref="AA79">
    <cfRule type="cellIs" dxfId="17" priority="35" stopIfTrue="1" operator="equal">
      <formula>"MaR"</formula>
    </cfRule>
    <cfRule type="cellIs" dxfId="16" priority="36" stopIfTrue="1" operator="equal">
      <formula>"ELE"</formula>
    </cfRule>
  </conditionalFormatting>
  <conditionalFormatting sqref="AB41">
    <cfRule type="cellIs" dxfId="15" priority="15" stopIfTrue="1" operator="equal">
      <formula>"MaR"</formula>
    </cfRule>
    <cfRule type="cellIs" dxfId="14" priority="16" stopIfTrue="1" operator="equal">
      <formula>"ELE"</formula>
    </cfRule>
  </conditionalFormatting>
  <conditionalFormatting sqref="AA41">
    <cfRule type="cellIs" dxfId="13" priority="11" stopIfTrue="1" operator="equal">
      <formula>"MaR"</formula>
    </cfRule>
    <cfRule type="cellIs" dxfId="12" priority="12" stopIfTrue="1" operator="equal">
      <formula>"ELE"</formula>
    </cfRule>
  </conditionalFormatting>
  <conditionalFormatting sqref="Z41">
    <cfRule type="cellIs" dxfId="11" priority="13" stopIfTrue="1" operator="equal">
      <formula>"MaR"</formula>
    </cfRule>
    <cfRule type="cellIs" dxfId="10" priority="14" stopIfTrue="1" operator="equal">
      <formula>"ELE"</formula>
    </cfRule>
  </conditionalFormatting>
  <conditionalFormatting sqref="AB80">
    <cfRule type="cellIs" dxfId="9" priority="9" stopIfTrue="1" operator="equal">
      <formula>"MaR"</formula>
    </cfRule>
    <cfRule type="cellIs" dxfId="8" priority="10" stopIfTrue="1" operator="equal">
      <formula>"ELE"</formula>
    </cfRule>
  </conditionalFormatting>
  <conditionalFormatting sqref="Z80">
    <cfRule type="cellIs" dxfId="7" priority="7" stopIfTrue="1" operator="equal">
      <formula>"MaR"</formula>
    </cfRule>
    <cfRule type="cellIs" dxfId="6" priority="8" stopIfTrue="1" operator="equal">
      <formula>"ELE"</formula>
    </cfRule>
  </conditionalFormatting>
  <conditionalFormatting sqref="AA80">
    <cfRule type="cellIs" dxfId="5" priority="5" stopIfTrue="1" operator="equal">
      <formula>"MaR"</formula>
    </cfRule>
    <cfRule type="cellIs" dxfId="4" priority="6" stopIfTrue="1" operator="equal">
      <formula>"ELE"</formula>
    </cfRule>
  </conditionalFormatting>
  <conditionalFormatting sqref="Z68:AA68">
    <cfRule type="cellIs" dxfId="3" priority="3" stopIfTrue="1" operator="equal">
      <formula>"MaR"</formula>
    </cfRule>
    <cfRule type="cellIs" dxfId="2" priority="4" stopIfTrue="1" operator="equal">
      <formula>"ELE"</formula>
    </cfRule>
  </conditionalFormatting>
  <conditionalFormatting sqref="AB68">
    <cfRule type="cellIs" dxfId="1" priority="1" stopIfTrue="1" operator="equal">
      <formula>"MaR"</formula>
    </cfRule>
    <cfRule type="cellIs" dxfId="0" priority="2" stopIfTrue="1" operator="equal">
      <formula>"ELE"</formula>
    </cfRule>
  </conditionalFormatting>
  <dataValidations disablePrompts="1" count="1">
    <dataValidation type="list" errorStyle="warning" allowBlank="1" showInputMessage="1" showErrorMessage="1" errorTitle="nenalezeno" promptTitle="vyber označení jednotky" sqref="Y95" xr:uid="{6F8E3BD1-80D9-4BDA-8F91-6A45249C6E58}">
      <formula1>cenik2017</formula1>
    </dataValidation>
  </dataValidations>
  <printOptions horizontalCentered="1"/>
  <pageMargins left="0.51181102362204722" right="0.51181102362204722" top="0" bottom="0.59055118110236227" header="0.59055118110236227" footer="0.31496062992125984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5"/>
  <sheetData/>
  <phoneticPr fontId="1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5"/>
  <sheetData/>
  <phoneticPr fontId="1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5"/>
  <sheetData/>
  <phoneticPr fontId="10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5"/>
  <sheetData/>
  <phoneticPr fontId="1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tabz</vt:lpstr>
      <vt:lpstr>List2</vt:lpstr>
      <vt:lpstr>tabz!Názvy_tisku</vt:lpstr>
      <vt:lpstr>tabz!Oblast_tisku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Mach</dc:creator>
  <cp:lastModifiedBy>Lenovo</cp:lastModifiedBy>
  <cp:lastPrinted>2018-06-08T13:13:19Z</cp:lastPrinted>
  <dcterms:created xsi:type="dcterms:W3CDTF">2001-11-25T19:55:30Z</dcterms:created>
  <dcterms:modified xsi:type="dcterms:W3CDTF">2019-08-07T05:08:06Z</dcterms:modified>
</cp:coreProperties>
</file>